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mc:AlternateContent xmlns:mc="http://schemas.openxmlformats.org/markup-compatibility/2006">
    <mc:Choice Requires="x15">
      <x15ac:absPath xmlns:x15ac="http://schemas.microsoft.com/office/spreadsheetml/2010/11/ac" url="C:\Users\Blanka\Desktop\"/>
    </mc:Choice>
  </mc:AlternateContent>
  <xr:revisionPtr revIDLastSave="0" documentId="13_ncr:1_{A5F03128-A758-40D7-AB37-616AF8E55868}"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c r="F344" i="9"/>
  <c r="F343" i="9"/>
  <c r="M341" i="9"/>
  <c r="L341" i="9"/>
  <c r="F341" i="9" s="1"/>
  <c r="E341" i="9"/>
  <c r="H340" i="9"/>
  <c r="G340" i="9"/>
  <c r="F340" i="9"/>
  <c r="E340" i="9"/>
  <c r="F339" i="9"/>
  <c r="F338" i="9"/>
  <c r="F337" i="9"/>
  <c r="F336" i="9"/>
  <c r="H335" i="9"/>
  <c r="G335" i="9"/>
  <c r="E335" i="9" s="1"/>
  <c r="B335" i="9" s="1"/>
  <c r="F335" i="9"/>
  <c r="F334" i="9"/>
  <c r="H333" i="9"/>
  <c r="G333" i="9"/>
  <c r="F333" i="9"/>
  <c r="E333" i="9"/>
  <c r="B333" i="9" s="1"/>
  <c r="H332" i="9"/>
  <c r="G332" i="9"/>
  <c r="F332" i="9"/>
  <c r="E332" i="9"/>
  <c r="B332" i="9" s="1"/>
  <c r="H331" i="9"/>
  <c r="G331" i="9"/>
  <c r="E331" i="9" s="1"/>
  <c r="B331" i="9" s="1"/>
  <c r="F331" i="9"/>
  <c r="H330" i="9"/>
  <c r="G330" i="9"/>
  <c r="E330" i="9" s="1"/>
  <c r="B330" i="9" s="1"/>
  <c r="F330" i="9"/>
  <c r="H329" i="9"/>
  <c r="G329" i="9"/>
  <c r="F329" i="9"/>
  <c r="E329" i="9"/>
  <c r="B329" i="9" s="1"/>
  <c r="H328" i="9"/>
  <c r="G328" i="9"/>
  <c r="F328" i="9"/>
  <c r="E328" i="9"/>
  <c r="B328" i="9" s="1"/>
  <c r="H327" i="9"/>
  <c r="G327" i="9"/>
  <c r="E327" i="9" s="1"/>
  <c r="B327" i="9" s="1"/>
  <c r="F327" i="9"/>
  <c r="H326" i="9"/>
  <c r="G326" i="9"/>
  <c r="E326" i="9" s="1"/>
  <c r="B326" i="9" s="1"/>
  <c r="F326" i="9"/>
  <c r="H325" i="9"/>
  <c r="G325" i="9"/>
  <c r="F325" i="9"/>
  <c r="E325" i="9"/>
  <c r="B325" i="9" s="1"/>
  <c r="H324" i="9"/>
  <c r="G324" i="9"/>
  <c r="E324" i="9" s="1"/>
  <c r="B324" i="9" s="1"/>
  <c r="F324" i="9"/>
  <c r="H323" i="9"/>
  <c r="G323" i="9"/>
  <c r="E323" i="9" s="1"/>
  <c r="B323" i="9" s="1"/>
  <c r="F323" i="9"/>
  <c r="H322" i="9"/>
  <c r="E322" i="9" s="1"/>
  <c r="G322" i="9"/>
  <c r="F322" i="9"/>
  <c r="B322" i="9"/>
  <c r="H321" i="9"/>
  <c r="G321" i="9"/>
  <c r="F321" i="9"/>
  <c r="E321" i="9"/>
  <c r="B321" i="9" s="1"/>
  <c r="H320" i="9"/>
  <c r="G320" i="9"/>
  <c r="E320" i="9" s="1"/>
  <c r="F320" i="9"/>
  <c r="H319" i="9"/>
  <c r="G319" i="9"/>
  <c r="E319" i="9" s="1"/>
  <c r="B319" i="9" s="1"/>
  <c r="F319" i="9"/>
  <c r="H318" i="9"/>
  <c r="E318" i="9" s="1"/>
  <c r="B318" i="9" s="1"/>
  <c r="G318" i="9"/>
  <c r="F318" i="9"/>
  <c r="H317" i="9"/>
  <c r="G317" i="9"/>
  <c r="F317" i="9"/>
  <c r="E317" i="9"/>
  <c r="B317" i="9" s="1"/>
  <c r="F316" i="9"/>
  <c r="F315" i="9"/>
  <c r="F314" i="9"/>
  <c r="H313" i="9"/>
  <c r="G313" i="9"/>
  <c r="F313" i="9"/>
  <c r="E313" i="9"/>
  <c r="B313" i="9" s="1"/>
  <c r="H312" i="9"/>
  <c r="G312" i="9"/>
  <c r="E312" i="9" s="1"/>
  <c r="F312" i="9"/>
  <c r="H311" i="9"/>
  <c r="G311" i="9"/>
  <c r="E311" i="9" s="1"/>
  <c r="B311" i="9" s="1"/>
  <c r="F311" i="9"/>
  <c r="F310" i="9"/>
  <c r="F309" i="9"/>
  <c r="F308" i="9"/>
  <c r="H307" i="9"/>
  <c r="G307" i="9"/>
  <c r="E307" i="9" s="1"/>
  <c r="F307" i="9"/>
  <c r="F306" i="9"/>
  <c r="H305" i="9"/>
  <c r="G305" i="9"/>
  <c r="E305" i="9" s="1"/>
  <c r="B305" i="9" s="1"/>
  <c r="F305" i="9"/>
  <c r="H304" i="9"/>
  <c r="E304" i="9" s="1"/>
  <c r="G304" i="9"/>
  <c r="F304" i="9"/>
  <c r="B304" i="9"/>
  <c r="H303" i="9"/>
  <c r="G303" i="9"/>
  <c r="F303" i="9"/>
  <c r="E303" i="9"/>
  <c r="B303" i="9" s="1"/>
  <c r="F302" i="9"/>
  <c r="F301" i="9"/>
  <c r="F300" i="9"/>
  <c r="F299" i="9"/>
  <c r="F297" i="9"/>
  <c r="L296" i="9"/>
  <c r="H296" i="9"/>
  <c r="F296" i="9"/>
  <c r="F295" i="9"/>
  <c r="I294" i="9"/>
  <c r="E294" i="9" s="1"/>
  <c r="B294" i="9" s="1"/>
  <c r="H294" i="9"/>
  <c r="F294" i="9"/>
  <c r="E293" i="9"/>
  <c r="M292" i="9"/>
  <c r="L292" i="9"/>
  <c r="F292" i="9"/>
  <c r="E292" i="9"/>
  <c r="B292" i="9" s="1"/>
  <c r="M291" i="9"/>
  <c r="L291" i="9"/>
  <c r="F291" i="9"/>
  <c r="E291" i="9"/>
  <c r="B291" i="9" s="1"/>
  <c r="M290" i="9"/>
  <c r="L290" i="9"/>
  <c r="F290" i="9" s="1"/>
  <c r="B290" i="9" s="1"/>
  <c r="E290" i="9"/>
  <c r="M289" i="9"/>
  <c r="L289" i="9"/>
  <c r="E289" i="9"/>
  <c r="M288" i="9"/>
  <c r="L288" i="9"/>
  <c r="F288" i="9"/>
  <c r="E288" i="9"/>
  <c r="B288" i="9" s="1"/>
  <c r="M287" i="9"/>
  <c r="L287" i="9"/>
  <c r="F287" i="9"/>
  <c r="E287" i="9"/>
  <c r="B287" i="9" s="1"/>
  <c r="M286" i="9"/>
  <c r="L286" i="9"/>
  <c r="F286" i="9" s="1"/>
  <c r="B286" i="9" s="1"/>
  <c r="E286" i="9"/>
  <c r="M285" i="9"/>
  <c r="L285" i="9"/>
  <c r="F285" i="9" s="1"/>
  <c r="B285" i="9" s="1"/>
  <c r="E285" i="9"/>
  <c r="M284" i="9"/>
  <c r="L284" i="9"/>
  <c r="F284" i="9"/>
  <c r="E284" i="9"/>
  <c r="B284" i="9" s="1"/>
  <c r="M283" i="9"/>
  <c r="L283" i="9"/>
  <c r="F283" i="9"/>
  <c r="E283" i="9"/>
  <c r="B283" i="9" s="1"/>
  <c r="M282" i="9"/>
  <c r="L282" i="9"/>
  <c r="F282" i="9" s="1"/>
  <c r="B282" i="9" s="1"/>
  <c r="E282" i="9"/>
  <c r="M281" i="9"/>
  <c r="L281" i="9"/>
  <c r="F281" i="9" s="1"/>
  <c r="B281" i="9" s="1"/>
  <c r="E281" i="9"/>
  <c r="M280" i="9"/>
  <c r="L280" i="9"/>
  <c r="F280" i="9"/>
  <c r="E280" i="9"/>
  <c r="B280" i="9" s="1"/>
  <c r="M279" i="9"/>
  <c r="L279" i="9"/>
  <c r="F279" i="9"/>
  <c r="E279" i="9"/>
  <c r="M278" i="9"/>
  <c r="L278" i="9"/>
  <c r="F278" i="9" s="1"/>
  <c r="B278" i="9" s="1"/>
  <c r="E278" i="9"/>
  <c r="M277" i="9"/>
  <c r="L277" i="9"/>
  <c r="F277" i="9" s="1"/>
  <c r="E277" i="9"/>
  <c r="B277" i="9"/>
  <c r="M276" i="9"/>
  <c r="L276" i="9"/>
  <c r="F276" i="9"/>
  <c r="E276" i="9"/>
  <c r="B276" i="9" s="1"/>
  <c r="M275" i="9"/>
  <c r="L275" i="9"/>
  <c r="F275" i="9"/>
  <c r="E275" i="9"/>
  <c r="B275" i="9" s="1"/>
  <c r="M274" i="9"/>
  <c r="L274" i="9"/>
  <c r="F274" i="9" s="1"/>
  <c r="B274" i="9" s="1"/>
  <c r="E274" i="9"/>
  <c r="M273" i="9"/>
  <c r="L273" i="9"/>
  <c r="E273" i="9"/>
  <c r="M272" i="9"/>
  <c r="L272" i="9"/>
  <c r="F272" i="9"/>
  <c r="E272" i="9"/>
  <c r="B272" i="9" s="1"/>
  <c r="M271" i="9"/>
  <c r="L271" i="9"/>
  <c r="F271" i="9"/>
  <c r="E271" i="9"/>
  <c r="B271" i="9" s="1"/>
  <c r="M270" i="9"/>
  <c r="L270" i="9"/>
  <c r="F270" i="9" s="1"/>
  <c r="B270" i="9" s="1"/>
  <c r="E270" i="9"/>
  <c r="M269" i="9"/>
  <c r="L269" i="9"/>
  <c r="E269" i="9"/>
  <c r="M268" i="9"/>
  <c r="L268" i="9"/>
  <c r="F268" i="9"/>
  <c r="E268" i="9"/>
  <c r="B268" i="9" s="1"/>
  <c r="M267" i="9"/>
  <c r="L267" i="9"/>
  <c r="F267" i="9"/>
  <c r="B267" i="9" s="1"/>
  <c r="E267" i="9"/>
  <c r="M266" i="9"/>
  <c r="L266" i="9"/>
  <c r="F266" i="9" s="1"/>
  <c r="B266" i="9" s="1"/>
  <c r="E266" i="9"/>
  <c r="M265" i="9"/>
  <c r="F265" i="9" s="1"/>
  <c r="B265" i="9" s="1"/>
  <c r="L265" i="9"/>
  <c r="E265" i="9"/>
  <c r="M264" i="9"/>
  <c r="L264" i="9"/>
  <c r="F264" i="9"/>
  <c r="E264" i="9"/>
  <c r="B264" i="9" s="1"/>
  <c r="M263" i="9"/>
  <c r="L263" i="9"/>
  <c r="F263" i="9"/>
  <c r="B263" i="9" s="1"/>
  <c r="E263" i="9"/>
  <c r="M262" i="9"/>
  <c r="L262" i="9"/>
  <c r="F262" i="9" s="1"/>
  <c r="B262" i="9" s="1"/>
  <c r="E262" i="9"/>
  <c r="M261" i="9"/>
  <c r="F261" i="9" s="1"/>
  <c r="L261" i="9"/>
  <c r="E261" i="9"/>
  <c r="B261" i="9"/>
  <c r="M260" i="9"/>
  <c r="L260" i="9"/>
  <c r="F260" i="9"/>
  <c r="E260" i="9"/>
  <c r="B260" i="9" s="1"/>
  <c r="M259" i="9"/>
  <c r="L259" i="9"/>
  <c r="F259" i="9"/>
  <c r="B259" i="9" s="1"/>
  <c r="E259" i="9"/>
  <c r="M258" i="9"/>
  <c r="L258" i="9"/>
  <c r="F258" i="9" s="1"/>
  <c r="B258" i="9" s="1"/>
  <c r="E258" i="9"/>
  <c r="M257" i="9"/>
  <c r="L257" i="9"/>
  <c r="E257" i="9"/>
  <c r="M256" i="9"/>
  <c r="L256" i="9"/>
  <c r="F256" i="9"/>
  <c r="E256" i="9"/>
  <c r="B256" i="9" s="1"/>
  <c r="M255" i="9"/>
  <c r="L255" i="9"/>
  <c r="F255" i="9"/>
  <c r="B255" i="9" s="1"/>
  <c r="E255" i="9"/>
  <c r="M254" i="9"/>
  <c r="L254" i="9"/>
  <c r="F254" i="9" s="1"/>
  <c r="B254" i="9" s="1"/>
  <c r="E254" i="9"/>
  <c r="M253" i="9"/>
  <c r="L253" i="9"/>
  <c r="F253" i="9" s="1"/>
  <c r="B253" i="9" s="1"/>
  <c r="E253" i="9"/>
  <c r="M252" i="9"/>
  <c r="L252" i="9"/>
  <c r="F252" i="9"/>
  <c r="E252" i="9"/>
  <c r="B252" i="9" s="1"/>
  <c r="M251" i="9"/>
  <c r="L251" i="9"/>
  <c r="F251" i="9"/>
  <c r="B251" i="9" s="1"/>
  <c r="E251" i="9"/>
  <c r="M250" i="9"/>
  <c r="L250" i="9"/>
  <c r="F250" i="9" s="1"/>
  <c r="B250" i="9" s="1"/>
  <c r="E250" i="9"/>
  <c r="M249" i="9"/>
  <c r="L249" i="9"/>
  <c r="F249" i="9" s="1"/>
  <c r="E249" i="9"/>
  <c r="B249" i="9" s="1"/>
  <c r="M248" i="9"/>
  <c r="L248" i="9"/>
  <c r="F248" i="9"/>
  <c r="E248" i="9"/>
  <c r="M247" i="9"/>
  <c r="L247" i="9"/>
  <c r="F247" i="9" s="1"/>
  <c r="B247" i="9" s="1"/>
  <c r="E247" i="9"/>
  <c r="M246" i="9"/>
  <c r="L246" i="9"/>
  <c r="F246" i="9" s="1"/>
  <c r="B246" i="9" s="1"/>
  <c r="E246" i="9"/>
  <c r="M245" i="9"/>
  <c r="L245" i="9"/>
  <c r="F245" i="9" s="1"/>
  <c r="E245" i="9"/>
  <c r="M244" i="9"/>
  <c r="L244" i="9"/>
  <c r="F244" i="9"/>
  <c r="E244" i="9"/>
  <c r="M243" i="9"/>
  <c r="L243" i="9"/>
  <c r="F243" i="9"/>
  <c r="B243" i="9" s="1"/>
  <c r="E243" i="9"/>
  <c r="M242" i="9"/>
  <c r="L242" i="9"/>
  <c r="F242" i="9" s="1"/>
  <c r="B242" i="9" s="1"/>
  <c r="E242" i="9"/>
  <c r="M241" i="9"/>
  <c r="L241" i="9"/>
  <c r="F241" i="9" s="1"/>
  <c r="E241" i="9"/>
  <c r="B241" i="9" s="1"/>
  <c r="M240" i="9"/>
  <c r="L240" i="9"/>
  <c r="F240" i="9"/>
  <c r="E240" i="9"/>
  <c r="M239" i="9"/>
  <c r="L239" i="9"/>
  <c r="F239" i="9" s="1"/>
  <c r="B239" i="9" s="1"/>
  <c r="E239" i="9"/>
  <c r="M238" i="9"/>
  <c r="L238" i="9"/>
  <c r="F238" i="9" s="1"/>
  <c r="B238" i="9" s="1"/>
  <c r="E238" i="9"/>
  <c r="M237" i="9"/>
  <c r="L237" i="9"/>
  <c r="F237" i="9" s="1"/>
  <c r="E237" i="9"/>
  <c r="M236" i="9"/>
  <c r="L236" i="9"/>
  <c r="F236" i="9"/>
  <c r="E236" i="9"/>
  <c r="M235" i="9"/>
  <c r="L235" i="9"/>
  <c r="F235" i="9"/>
  <c r="B235" i="9" s="1"/>
  <c r="E235" i="9"/>
  <c r="M234" i="9"/>
  <c r="L234" i="9"/>
  <c r="F234" i="9" s="1"/>
  <c r="B234" i="9" s="1"/>
  <c r="E234" i="9"/>
  <c r="M233" i="9"/>
  <c r="L233" i="9"/>
  <c r="F233" i="9" s="1"/>
  <c r="E233" i="9"/>
  <c r="B233" i="9" s="1"/>
  <c r="M232" i="9"/>
  <c r="L232" i="9"/>
  <c r="F232" i="9"/>
  <c r="E232" i="9"/>
  <c r="M231" i="9"/>
  <c r="L231" i="9"/>
  <c r="F231" i="9" s="1"/>
  <c r="B231" i="9" s="1"/>
  <c r="E231" i="9"/>
  <c r="M230" i="9"/>
  <c r="L230" i="9"/>
  <c r="F230" i="9" s="1"/>
  <c r="B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F175" i="9"/>
  <c r="F174" i="9"/>
  <c r="H173" i="9"/>
  <c r="G173" i="9"/>
  <c r="E173" i="9" s="1"/>
  <c r="B173" i="9" s="1"/>
  <c r="F173" i="9"/>
  <c r="H172" i="9"/>
  <c r="E172" i="9" s="1"/>
  <c r="B172" i="9" s="1"/>
  <c r="G172" i="9"/>
  <c r="F172" i="9"/>
  <c r="H171" i="9"/>
  <c r="G171" i="9"/>
  <c r="F171" i="9"/>
  <c r="E171" i="9"/>
  <c r="B171" i="9" s="1"/>
  <c r="H170" i="9"/>
  <c r="G170" i="9"/>
  <c r="F170" i="9"/>
  <c r="H169" i="9"/>
  <c r="E169" i="9" s="1"/>
  <c r="B169" i="9" s="1"/>
  <c r="G169" i="9"/>
  <c r="F169" i="9"/>
  <c r="H168" i="9"/>
  <c r="G168" i="9"/>
  <c r="F168" i="9"/>
  <c r="E168" i="9"/>
  <c r="B168" i="9" s="1"/>
  <c r="H167" i="9"/>
  <c r="G167" i="9"/>
  <c r="E167" i="9" s="1"/>
  <c r="B167" i="9" s="1"/>
  <c r="F167" i="9"/>
  <c r="H166" i="9"/>
  <c r="G166" i="9"/>
  <c r="E166" i="9" s="1"/>
  <c r="B166" i="9" s="1"/>
  <c r="F166" i="9"/>
  <c r="H165" i="9"/>
  <c r="G165" i="9"/>
  <c r="E165" i="9" s="1"/>
  <c r="B165" i="9" s="1"/>
  <c r="F165" i="9"/>
  <c r="H164" i="9"/>
  <c r="E164" i="9" s="1"/>
  <c r="B164" i="9" s="1"/>
  <c r="G164" i="9"/>
  <c r="F164" i="9"/>
  <c r="H163" i="9"/>
  <c r="G163" i="9"/>
  <c r="F163" i="9"/>
  <c r="E163" i="9"/>
  <c r="B163" i="9" s="1"/>
  <c r="H162" i="9"/>
  <c r="G162" i="9"/>
  <c r="F162" i="9"/>
  <c r="H161" i="9"/>
  <c r="E161" i="9" s="1"/>
  <c r="B161" i="9" s="1"/>
  <c r="G161" i="9"/>
  <c r="F161" i="9"/>
  <c r="H160" i="9"/>
  <c r="G160" i="9"/>
  <c r="F160" i="9"/>
  <c r="E160" i="9"/>
  <c r="B160" i="9" s="1"/>
  <c r="H159" i="9"/>
  <c r="G159" i="9"/>
  <c r="E159" i="9" s="1"/>
  <c r="B159" i="9" s="1"/>
  <c r="F159" i="9"/>
  <c r="H158" i="9"/>
  <c r="G158" i="9"/>
  <c r="E158" i="9" s="1"/>
  <c r="B158" i="9" s="1"/>
  <c r="F158" i="9"/>
  <c r="H157" i="9"/>
  <c r="G157" i="9"/>
  <c r="E157" i="9" s="1"/>
  <c r="B157" i="9" s="1"/>
  <c r="F157" i="9"/>
  <c r="F156" i="9"/>
  <c r="H155" i="9"/>
  <c r="G155" i="9"/>
  <c r="F155" i="9"/>
  <c r="E155" i="9"/>
  <c r="B155" i="9" s="1"/>
  <c r="H154" i="9"/>
  <c r="G154" i="9"/>
  <c r="E154" i="9" s="1"/>
  <c r="B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E144" i="9" s="1"/>
  <c r="B144" i="9" s="1"/>
  <c r="G144" i="9"/>
  <c r="F144" i="9"/>
  <c r="H143" i="9"/>
  <c r="G143" i="9"/>
  <c r="F143" i="9"/>
  <c r="E143" i="9"/>
  <c r="B143" i="9" s="1"/>
  <c r="H142" i="9"/>
  <c r="G142" i="9"/>
  <c r="E142" i="9" s="1"/>
  <c r="B142" i="9" s="1"/>
  <c r="F142" i="9"/>
  <c r="H141" i="9"/>
  <c r="G141" i="9"/>
  <c r="E141" i="9" s="1"/>
  <c r="B141" i="9" s="1"/>
  <c r="F141" i="9"/>
  <c r="H140" i="9"/>
  <c r="E140" i="9" s="1"/>
  <c r="B140" i="9" s="1"/>
  <c r="G140" i="9"/>
  <c r="F140" i="9"/>
  <c r="H139" i="9"/>
  <c r="G139" i="9"/>
  <c r="F139" i="9"/>
  <c r="E139" i="9"/>
  <c r="B139" i="9" s="1"/>
  <c r="H138" i="9"/>
  <c r="G138" i="9"/>
  <c r="E138" i="9" s="1"/>
  <c r="B138" i="9" s="1"/>
  <c r="F138" i="9"/>
  <c r="H137" i="9"/>
  <c r="G137" i="9"/>
  <c r="E137" i="9" s="1"/>
  <c r="B137" i="9" s="1"/>
  <c r="F137" i="9"/>
  <c r="H136" i="9"/>
  <c r="E136" i="9" s="1"/>
  <c r="B136" i="9" s="1"/>
  <c r="G136" i="9"/>
  <c r="F136" i="9"/>
  <c r="H135" i="9"/>
  <c r="G135" i="9"/>
  <c r="F135" i="9"/>
  <c r="E135" i="9"/>
  <c r="B135" i="9" s="1"/>
  <c r="H134" i="9"/>
  <c r="G134" i="9"/>
  <c r="E134" i="9" s="1"/>
  <c r="B134" i="9" s="1"/>
  <c r="F134" i="9"/>
  <c r="H133" i="9"/>
  <c r="G133" i="9"/>
  <c r="E133" i="9" s="1"/>
  <c r="B133" i="9" s="1"/>
  <c r="F133" i="9"/>
  <c r="H132" i="9"/>
  <c r="E132" i="9" s="1"/>
  <c r="B132" i="9" s="1"/>
  <c r="G132" i="9"/>
  <c r="F132" i="9"/>
  <c r="H131" i="9"/>
  <c r="G131" i="9"/>
  <c r="F131" i="9"/>
  <c r="E131" i="9"/>
  <c r="B131" i="9" s="1"/>
  <c r="H130" i="9"/>
  <c r="G130" i="9"/>
  <c r="E130" i="9" s="1"/>
  <c r="B130" i="9" s="1"/>
  <c r="F130" i="9"/>
  <c r="H129" i="9"/>
  <c r="G129" i="9"/>
  <c r="E129" i="9" s="1"/>
  <c r="B129" i="9" s="1"/>
  <c r="F129" i="9"/>
  <c r="H128" i="9"/>
  <c r="E128" i="9" s="1"/>
  <c r="B128" i="9" s="1"/>
  <c r="G128" i="9"/>
  <c r="F128" i="9"/>
  <c r="H127" i="9"/>
  <c r="G127" i="9"/>
  <c r="F127" i="9"/>
  <c r="E127" i="9"/>
  <c r="B127" i="9" s="1"/>
  <c r="H126" i="9"/>
  <c r="G126" i="9"/>
  <c r="E126" i="9" s="1"/>
  <c r="B126" i="9" s="1"/>
  <c r="F126" i="9"/>
  <c r="H125" i="9"/>
  <c r="G125" i="9"/>
  <c r="E125" i="9" s="1"/>
  <c r="B125" i="9" s="1"/>
  <c r="F125" i="9"/>
  <c r="H124" i="9"/>
  <c r="E124" i="9" s="1"/>
  <c r="B124" i="9" s="1"/>
  <c r="G124" i="9"/>
  <c r="F124" i="9"/>
  <c r="H123" i="9"/>
  <c r="G123" i="9"/>
  <c r="F123" i="9"/>
  <c r="E123" i="9"/>
  <c r="B123" i="9" s="1"/>
  <c r="H122" i="9"/>
  <c r="G122" i="9"/>
  <c r="E122" i="9" s="1"/>
  <c r="B122" i="9" s="1"/>
  <c r="F122" i="9"/>
  <c r="H121" i="9"/>
  <c r="G121" i="9"/>
  <c r="E121" i="9" s="1"/>
  <c r="B121" i="9" s="1"/>
  <c r="F121" i="9"/>
  <c r="H120" i="9"/>
  <c r="E120" i="9" s="1"/>
  <c r="B120" i="9" s="1"/>
  <c r="G120" i="9"/>
  <c r="F120" i="9"/>
  <c r="H119" i="9"/>
  <c r="G119" i="9"/>
  <c r="F119" i="9"/>
  <c r="E119" i="9"/>
  <c r="B119" i="9" s="1"/>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B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E80" i="9" s="1"/>
  <c r="B80" i="9" s="1"/>
  <c r="G80" i="9"/>
  <c r="F80" i="9"/>
  <c r="H79" i="9"/>
  <c r="G79" i="9"/>
  <c r="F79" i="9"/>
  <c r="E79" i="9"/>
  <c r="B79" i="9" s="1"/>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E60" i="9" s="1"/>
  <c r="G60" i="9"/>
  <c r="F60" i="9"/>
  <c r="B60" i="9"/>
  <c r="H59" i="9"/>
  <c r="G59" i="9"/>
  <c r="F59" i="9"/>
  <c r="E59" i="9"/>
  <c r="B59" i="9" s="1"/>
  <c r="H58" i="9"/>
  <c r="G58" i="9"/>
  <c r="E58" i="9" s="1"/>
  <c r="F58" i="9"/>
  <c r="H57" i="9"/>
  <c r="G57" i="9"/>
  <c r="E57" i="9" s="1"/>
  <c r="B57" i="9" s="1"/>
  <c r="F57" i="9"/>
  <c r="H56" i="9"/>
  <c r="E56" i="9" s="1"/>
  <c r="B56" i="9" s="1"/>
  <c r="G56" i="9"/>
  <c r="F56" i="9"/>
  <c r="H55" i="9"/>
  <c r="G55" i="9"/>
  <c r="F55" i="9"/>
  <c r="E55" i="9"/>
  <c r="B55" i="9" s="1"/>
  <c r="H54" i="9"/>
  <c r="G54" i="9"/>
  <c r="E54" i="9" s="1"/>
  <c r="B54" i="9" s="1"/>
  <c r="F54" i="9"/>
  <c r="H53" i="9"/>
  <c r="G53" i="9"/>
  <c r="E53" i="9" s="1"/>
  <c r="B53" i="9" s="1"/>
  <c r="F53" i="9"/>
  <c r="H52" i="9"/>
  <c r="E52" i="9" s="1"/>
  <c r="G52" i="9"/>
  <c r="F52" i="9"/>
  <c r="B52" i="9"/>
  <c r="H51" i="9"/>
  <c r="G51" i="9"/>
  <c r="F51" i="9"/>
  <c r="E51" i="9"/>
  <c r="B51" i="9" s="1"/>
  <c r="H50" i="9"/>
  <c r="G50" i="9"/>
  <c r="E50" i="9" s="1"/>
  <c r="F50" i="9"/>
  <c r="H49" i="9"/>
  <c r="G49" i="9"/>
  <c r="E49" i="9" s="1"/>
  <c r="B49" i="9" s="1"/>
  <c r="F49" i="9"/>
  <c r="H48" i="9"/>
  <c r="E48" i="9" s="1"/>
  <c r="B48" i="9" s="1"/>
  <c r="G48" i="9"/>
  <c r="F48" i="9"/>
  <c r="H47" i="9"/>
  <c r="G47" i="9"/>
  <c r="F47" i="9"/>
  <c r="E47" i="9"/>
  <c r="B47" i="9" s="1"/>
  <c r="H46" i="9"/>
  <c r="G46" i="9"/>
  <c r="E46" i="9" s="1"/>
  <c r="B46" i="9" s="1"/>
  <c r="F46" i="9"/>
  <c r="H45" i="9"/>
  <c r="G45" i="9"/>
  <c r="E45" i="9" s="1"/>
  <c r="B45" i="9" s="1"/>
  <c r="F45" i="9"/>
  <c r="H44" i="9"/>
  <c r="E44" i="9" s="1"/>
  <c r="G44" i="9"/>
  <c r="F44" i="9"/>
  <c r="B44" i="9"/>
  <c r="H43" i="9"/>
  <c r="G43" i="9"/>
  <c r="F43" i="9"/>
  <c r="E43" i="9"/>
  <c r="B43" i="9" s="1"/>
  <c r="H42" i="9"/>
  <c r="G42" i="9"/>
  <c r="E42" i="9" s="1"/>
  <c r="F42" i="9"/>
  <c r="H41" i="9"/>
  <c r="G41" i="9"/>
  <c r="E41" i="9" s="1"/>
  <c r="B41" i="9" s="1"/>
  <c r="F41" i="9"/>
  <c r="H40" i="9"/>
  <c r="E40" i="9" s="1"/>
  <c r="B40" i="9" s="1"/>
  <c r="G40" i="9"/>
  <c r="F40" i="9"/>
  <c r="H39" i="9"/>
  <c r="G39" i="9"/>
  <c r="F39" i="9"/>
  <c r="E39" i="9"/>
  <c r="B39" i="9" s="1"/>
  <c r="H38" i="9"/>
  <c r="G38" i="9"/>
  <c r="E38" i="9" s="1"/>
  <c r="B38" i="9" s="1"/>
  <c r="F38" i="9"/>
  <c r="H37" i="9"/>
  <c r="G37" i="9"/>
  <c r="E37" i="9" s="1"/>
  <c r="B37" i="9" s="1"/>
  <c r="F37" i="9"/>
  <c r="H36" i="9"/>
  <c r="E36" i="9" s="1"/>
  <c r="G36" i="9"/>
  <c r="F36" i="9"/>
  <c r="B36" i="9"/>
  <c r="H35" i="9"/>
  <c r="G35" i="9"/>
  <c r="F35" i="9"/>
  <c r="E35" i="9"/>
  <c r="B35" i="9" s="1"/>
  <c r="H34" i="9"/>
  <c r="G34" i="9"/>
  <c r="E34" i="9" s="1"/>
  <c r="F34" i="9"/>
  <c r="H33" i="9"/>
  <c r="G33" i="9"/>
  <c r="E33" i="9" s="1"/>
  <c r="B33" i="9" s="1"/>
  <c r="F33" i="9"/>
  <c r="H32" i="9"/>
  <c r="E32" i="9" s="1"/>
  <c r="B32" i="9" s="1"/>
  <c r="G32" i="9"/>
  <c r="F32" i="9"/>
  <c r="H31" i="9"/>
  <c r="G31" i="9"/>
  <c r="F31" i="9"/>
  <c r="E31" i="9"/>
  <c r="B31" i="9" s="1"/>
  <c r="H30" i="9"/>
  <c r="G30" i="9"/>
  <c r="E30" i="9" s="1"/>
  <c r="B30" i="9" s="1"/>
  <c r="F30" i="9"/>
  <c r="H29" i="9"/>
  <c r="G29" i="9"/>
  <c r="E29" i="9" s="1"/>
  <c r="B29" i="9" s="1"/>
  <c r="F29" i="9"/>
  <c r="H28" i="9"/>
  <c r="E28" i="9" s="1"/>
  <c r="G28" i="9"/>
  <c r="F28" i="9"/>
  <c r="B28" i="9"/>
  <c r="H27" i="9"/>
  <c r="G27" i="9"/>
  <c r="F27" i="9"/>
  <c r="E27" i="9"/>
  <c r="B27" i="9" s="1"/>
  <c r="H26" i="9"/>
  <c r="G26" i="9"/>
  <c r="E26" i="9" s="1"/>
  <c r="F26" i="9"/>
  <c r="H25" i="9"/>
  <c r="G25" i="9"/>
  <c r="E25" i="9" s="1"/>
  <c r="B25" i="9" s="1"/>
  <c r="F25" i="9"/>
  <c r="F24" i="9"/>
  <c r="F4" i="9"/>
  <c r="O3" i="9"/>
  <c r="G296" i="9" s="1"/>
  <c r="E296" i="9" s="1"/>
  <c r="B296" i="9" s="1"/>
  <c r="I3" i="9"/>
  <c r="H3" i="9"/>
  <c r="G3" i="9"/>
  <c r="D104" i="8"/>
  <c r="D97" i="8"/>
  <c r="D92" i="8"/>
  <c r="D87" i="8"/>
  <c r="D82" i="8"/>
  <c r="D77" i="8"/>
  <c r="D72" i="8"/>
  <c r="D67" i="8"/>
  <c r="D62" i="8"/>
  <c r="D57" i="8"/>
  <c r="D52" i="8"/>
  <c r="D51" i="8" s="1"/>
  <c r="D45" i="8" s="1"/>
  <c r="D46" i="8"/>
  <c r="D37" i="8"/>
  <c r="D27" i="8"/>
  <c r="D25" i="8"/>
  <c r="D18" i="8"/>
  <c r="D8" i="8"/>
  <c r="E44" i="7"/>
  <c r="D44" i="7"/>
  <c r="E39" i="7"/>
  <c r="D39" i="7"/>
  <c r="E38" i="7"/>
  <c r="D38" i="7"/>
  <c r="E30" i="7"/>
  <c r="D30" i="7"/>
  <c r="E23" i="7"/>
  <c r="E22" i="7" s="1"/>
  <c r="D23" i="7"/>
  <c r="D22" i="7" s="1"/>
  <c r="E14" i="7"/>
  <c r="D14" i="7"/>
  <c r="E7" i="7"/>
  <c r="D7" i="7"/>
  <c r="E6" i="7"/>
  <c r="E5" i="7" s="1"/>
  <c r="D6" i="7"/>
  <c r="F140" i="6"/>
  <c r="F139" i="6"/>
  <c r="F138" i="6"/>
  <c r="F137" i="6"/>
  <c r="F136" i="6"/>
  <c r="F135" i="6"/>
  <c r="F134" i="6"/>
  <c r="F133" i="6"/>
  <c r="F132" i="6"/>
  <c r="F131" i="6"/>
  <c r="F130" i="6"/>
  <c r="E130" i="6"/>
  <c r="D130" i="6"/>
  <c r="D129" i="6" s="1"/>
  <c r="E129" i="6"/>
  <c r="D1525" i="1" s="1"/>
  <c r="H1525" i="1" s="1"/>
  <c r="F128" i="6"/>
  <c r="F127" i="6"/>
  <c r="F126" i="6"/>
  <c r="F125" i="6"/>
  <c r="F124" i="6"/>
  <c r="F123" i="6"/>
  <c r="F122" i="6"/>
  <c r="E122" i="6"/>
  <c r="D122" i="6"/>
  <c r="F121" i="6"/>
  <c r="F120" i="6"/>
  <c r="F119" i="6"/>
  <c r="E118" i="6"/>
  <c r="D118" i="6"/>
  <c r="F118" i="6" s="1"/>
  <c r="F117" i="6"/>
  <c r="F116" i="6"/>
  <c r="E115" i="6"/>
  <c r="D115" i="6"/>
  <c r="D114" i="6"/>
  <c r="F113" i="6"/>
  <c r="F112" i="6"/>
  <c r="F111" i="6"/>
  <c r="F110" i="6"/>
  <c r="F109" i="6"/>
  <c r="F108" i="6"/>
  <c r="E107" i="6"/>
  <c r="F107" i="6" s="1"/>
  <c r="D107" i="6"/>
  <c r="F106" i="6"/>
  <c r="F105" i="6"/>
  <c r="F104" i="6"/>
  <c r="F103" i="6"/>
  <c r="F102" i="6"/>
  <c r="F101" i="6"/>
  <c r="F100" i="6"/>
  <c r="E99" i="6"/>
  <c r="D99" i="6"/>
  <c r="F99" i="6" s="1"/>
  <c r="F98" i="6"/>
  <c r="F97" i="6"/>
  <c r="F96" i="6"/>
  <c r="F95" i="6"/>
  <c r="F94" i="6"/>
  <c r="E94" i="6"/>
  <c r="D94" i="6"/>
  <c r="F93" i="6"/>
  <c r="F92" i="6"/>
  <c r="F91" i="6"/>
  <c r="E90" i="6"/>
  <c r="E89" i="6" s="1"/>
  <c r="D90" i="6"/>
  <c r="F88" i="6"/>
  <c r="F87" i="6"/>
  <c r="F86" i="6"/>
  <c r="F85" i="6"/>
  <c r="F84" i="6"/>
  <c r="F83" i="6"/>
  <c r="E82" i="6"/>
  <c r="D82" i="6"/>
  <c r="F81" i="6"/>
  <c r="F80" i="6"/>
  <c r="F79" i="6"/>
  <c r="F78" i="6"/>
  <c r="F77" i="6"/>
  <c r="F76" i="6"/>
  <c r="E75" i="6"/>
  <c r="F75" i="6" s="1"/>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3" i="6"/>
  <c r="F52" i="6"/>
  <c r="F51" i="6"/>
  <c r="F50" i="6"/>
  <c r="E50" i="6"/>
  <c r="D50" i="6"/>
  <c r="F49" i="6"/>
  <c r="F48" i="6"/>
  <c r="F47" i="6"/>
  <c r="F46" i="6"/>
  <c r="F45" i="6"/>
  <c r="F44" i="6"/>
  <c r="E43" i="6"/>
  <c r="D43" i="6"/>
  <c r="F43" i="6" s="1"/>
  <c r="F42" i="6"/>
  <c r="F41" i="6"/>
  <c r="F40" i="6"/>
  <c r="F39" i="6"/>
  <c r="E39" i="6"/>
  <c r="E35" i="6" s="1"/>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2" i="6"/>
  <c r="F11" i="6"/>
  <c r="F10" i="6"/>
  <c r="E10" i="6"/>
  <c r="D10" i="6"/>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D296" i="5"/>
  <c r="F296" i="5" s="1"/>
  <c r="F295" i="5"/>
  <c r="F294" i="5"/>
  <c r="F293" i="5"/>
  <c r="F292" i="5"/>
  <c r="E291" i="5"/>
  <c r="D291" i="5"/>
  <c r="F291" i="5" s="1"/>
  <c r="F290" i="5"/>
  <c r="F289" i="5"/>
  <c r="F288" i="5"/>
  <c r="F287" i="5"/>
  <c r="F286" i="5"/>
  <c r="F285" i="5"/>
  <c r="F284" i="5"/>
  <c r="F283" i="5"/>
  <c r="F282" i="5"/>
  <c r="F281" i="5"/>
  <c r="F280" i="5"/>
  <c r="F279" i="5"/>
  <c r="F278" i="5"/>
  <c r="E277" i="5"/>
  <c r="D277" i="5"/>
  <c r="F277" i="5" s="1"/>
  <c r="F276" i="5"/>
  <c r="F275" i="5"/>
  <c r="E274" i="5"/>
  <c r="D274" i="5"/>
  <c r="F274" i="5" s="1"/>
  <c r="F273" i="5"/>
  <c r="F272" i="5"/>
  <c r="F271" i="5"/>
  <c r="F270" i="5"/>
  <c r="F269" i="5"/>
  <c r="F268" i="5"/>
  <c r="F267" i="5"/>
  <c r="F266" i="5"/>
  <c r="F265" i="5"/>
  <c r="E264" i="5"/>
  <c r="D264" i="5"/>
  <c r="F264" i="5" s="1"/>
  <c r="F263" i="5"/>
  <c r="F262" i="5"/>
  <c r="F261" i="5"/>
  <c r="E260" i="5"/>
  <c r="D1264" i="1" s="1"/>
  <c r="D260" i="5"/>
  <c r="F259" i="5"/>
  <c r="F258" i="5"/>
  <c r="F257" i="5"/>
  <c r="E256" i="5"/>
  <c r="D1260" i="1" s="1"/>
  <c r="D256" i="5"/>
  <c r="F254" i="5"/>
  <c r="F253" i="5"/>
  <c r="E252" i="5"/>
  <c r="D252" i="5"/>
  <c r="F250" i="5"/>
  <c r="F249" i="5"/>
  <c r="E248" i="5"/>
  <c r="D248" i="5"/>
  <c r="F247" i="5"/>
  <c r="F246" i="5"/>
  <c r="F245" i="5"/>
  <c r="F244" i="5"/>
  <c r="F243" i="5"/>
  <c r="F242" i="5"/>
  <c r="F241" i="5"/>
  <c r="F240" i="5"/>
  <c r="F239" i="5"/>
  <c r="F238" i="5"/>
  <c r="F237" i="5"/>
  <c r="E237" i="5"/>
  <c r="D1241" i="1" s="1"/>
  <c r="H1241" i="1" s="1"/>
  <c r="D237" i="5"/>
  <c r="F236" i="5"/>
  <c r="F235" i="5"/>
  <c r="F234" i="5"/>
  <c r="F233" i="5"/>
  <c r="F232" i="5"/>
  <c r="F231" i="5"/>
  <c r="F230" i="5"/>
  <c r="F229" i="5"/>
  <c r="F228" i="5"/>
  <c r="F227" i="5"/>
  <c r="F226" i="5"/>
  <c r="F225" i="5"/>
  <c r="F224" i="5"/>
  <c r="F223" i="5"/>
  <c r="F222" i="5"/>
  <c r="F221" i="5"/>
  <c r="E220" i="5"/>
  <c r="D220" i="5"/>
  <c r="F218" i="5"/>
  <c r="F217" i="5"/>
  <c r="F216" i="5"/>
  <c r="F215" i="5"/>
  <c r="F214" i="5"/>
  <c r="F213" i="5"/>
  <c r="F212" i="5"/>
  <c r="F211" i="5"/>
  <c r="E211" i="5"/>
  <c r="D211" i="5"/>
  <c r="F210" i="5"/>
  <c r="F209" i="5"/>
  <c r="F208" i="5"/>
  <c r="F207" i="5"/>
  <c r="F206" i="5"/>
  <c r="F205" i="5"/>
  <c r="F204" i="5"/>
  <c r="E204" i="5"/>
  <c r="D204" i="5"/>
  <c r="D203" i="5" s="1"/>
  <c r="F202" i="5"/>
  <c r="F201" i="5"/>
  <c r="F200" i="5"/>
  <c r="F199" i="5"/>
  <c r="F198" i="5"/>
  <c r="E197" i="5"/>
  <c r="D197" i="5"/>
  <c r="G337" i="9" s="1"/>
  <c r="F196" i="5"/>
  <c r="F195" i="5"/>
  <c r="F194" i="5"/>
  <c r="F193" i="5"/>
  <c r="F192" i="5"/>
  <c r="F191" i="5"/>
  <c r="F190" i="5"/>
  <c r="F189" i="5"/>
  <c r="F188" i="5"/>
  <c r="F187" i="5"/>
  <c r="F186" i="5"/>
  <c r="E186" i="5"/>
  <c r="D186" i="5"/>
  <c r="F185" i="5"/>
  <c r="F184" i="5"/>
  <c r="F183" i="5"/>
  <c r="F182" i="5"/>
  <c r="E181" i="5"/>
  <c r="D181" i="5"/>
  <c r="F180" i="5"/>
  <c r="F179" i="5"/>
  <c r="D178" i="5"/>
  <c r="G336" i="9" s="1"/>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G316" i="9" s="1"/>
  <c r="F149" i="5"/>
  <c r="F148" i="5"/>
  <c r="E147" i="5"/>
  <c r="D147" i="5"/>
  <c r="F147" i="5" s="1"/>
  <c r="F146" i="5"/>
  <c r="F145" i="5"/>
  <c r="F144" i="5"/>
  <c r="F143"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4" i="9" s="1"/>
  <c r="D89" i="5"/>
  <c r="G314" i="9" s="1"/>
  <c r="E314" i="9" s="1"/>
  <c r="B314" i="9" s="1"/>
  <c r="E88" i="5"/>
  <c r="F88" i="5" s="1"/>
  <c r="D88" i="5"/>
  <c r="F87" i="5"/>
  <c r="F86" i="5"/>
  <c r="F85" i="5"/>
  <c r="F84" i="5"/>
  <c r="F83" i="5"/>
  <c r="E82" i="5"/>
  <c r="F82" i="5" s="1"/>
  <c r="D82" i="5"/>
  <c r="F81" i="5"/>
  <c r="F80" i="5"/>
  <c r="F79" i="5"/>
  <c r="F78" i="5"/>
  <c r="F77" i="5"/>
  <c r="F76" i="5"/>
  <c r="E76" i="5"/>
  <c r="D76" i="5"/>
  <c r="F75" i="5"/>
  <c r="F74" i="5"/>
  <c r="F73" i="5"/>
  <c r="F72" i="5"/>
  <c r="E71" i="5"/>
  <c r="E70" i="5" s="1"/>
  <c r="E69" i="5" s="1"/>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017" i="1" s="1"/>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7" i="4"/>
  <c r="F642" i="4"/>
  <c r="F641" i="4"/>
  <c r="F638" i="4"/>
  <c r="F637" i="4"/>
  <c r="F636" i="4"/>
  <c r="E636" i="4"/>
  <c r="D636" i="4"/>
  <c r="F635" i="4"/>
  <c r="F634" i="4"/>
  <c r="E633" i="4"/>
  <c r="D633" i="4"/>
  <c r="F633" i="4" s="1"/>
  <c r="F632" i="4"/>
  <c r="F631" i="4"/>
  <c r="E630" i="4"/>
  <c r="E629" i="4" s="1"/>
  <c r="D623" i="1" s="1"/>
  <c r="D630" i="4"/>
  <c r="F628" i="4"/>
  <c r="F627" i="4"/>
  <c r="F626" i="4"/>
  <c r="F625" i="4"/>
  <c r="F624" i="4"/>
  <c r="F623" i="4"/>
  <c r="F622" i="4"/>
  <c r="F621" i="4"/>
  <c r="E621" i="4"/>
  <c r="D615" i="1" s="1"/>
  <c r="D621" i="4"/>
  <c r="F620" i="4"/>
  <c r="F619" i="4"/>
  <c r="F618" i="4"/>
  <c r="F617" i="4"/>
  <c r="E616" i="4"/>
  <c r="D616" i="4"/>
  <c r="F615" i="4"/>
  <c r="F614" i="4"/>
  <c r="F613" i="4"/>
  <c r="F612" i="4"/>
  <c r="F611" i="4"/>
  <c r="F610" i="4"/>
  <c r="E609" i="4"/>
  <c r="D609" i="4"/>
  <c r="F608" i="4"/>
  <c r="F607" i="4"/>
  <c r="E607" i="4"/>
  <c r="D607" i="4"/>
  <c r="G156" i="9" s="1"/>
  <c r="F606" i="4"/>
  <c r="F605" i="4"/>
  <c r="F604" i="4"/>
  <c r="E603" i="4"/>
  <c r="D603" i="4"/>
  <c r="F603" i="4" s="1"/>
  <c r="F602" i="4"/>
  <c r="F601" i="4"/>
  <c r="F600" i="4"/>
  <c r="F599" i="4"/>
  <c r="F598" i="4"/>
  <c r="E598" i="4"/>
  <c r="D598" i="4"/>
  <c r="E597" i="4"/>
  <c r="D591" i="1" s="1"/>
  <c r="F596" i="4"/>
  <c r="F595" i="4"/>
  <c r="F594" i="4"/>
  <c r="E594" i="4"/>
  <c r="D594" i="4"/>
  <c r="F593" i="4"/>
  <c r="F592" i="4"/>
  <c r="E591" i="4"/>
  <c r="D591" i="4"/>
  <c r="F591" i="4" s="1"/>
  <c r="F590" i="4"/>
  <c r="E589" i="4"/>
  <c r="D589" i="4"/>
  <c r="F589" i="4" s="1"/>
  <c r="F588" i="4"/>
  <c r="F587" i="4"/>
  <c r="F586" i="4"/>
  <c r="F585" i="4"/>
  <c r="E585" i="4"/>
  <c r="D585" i="4"/>
  <c r="D584" i="4"/>
  <c r="F583" i="4"/>
  <c r="F582" i="4"/>
  <c r="F581" i="4"/>
  <c r="E581" i="4"/>
  <c r="D581" i="4"/>
  <c r="F580" i="4"/>
  <c r="F579" i="4"/>
  <c r="F578" i="4"/>
  <c r="E578" i="4"/>
  <c r="D578" i="4"/>
  <c r="F577" i="4"/>
  <c r="F576" i="4"/>
  <c r="E575" i="4"/>
  <c r="D575" i="4"/>
  <c r="F575" i="4" s="1"/>
  <c r="F574" i="4"/>
  <c r="F573"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D536" i="4"/>
  <c r="F534" i="4"/>
  <c r="F533" i="4"/>
  <c r="E532" i="4"/>
  <c r="D532" i="4"/>
  <c r="F531" i="4"/>
  <c r="F530" i="4"/>
  <c r="F529" i="4"/>
  <c r="E529" i="4"/>
  <c r="E522" i="4" s="1"/>
  <c r="D529" i="4"/>
  <c r="F528" i="4"/>
  <c r="F527" i="4"/>
  <c r="F526" i="4"/>
  <c r="E526" i="4"/>
  <c r="D526" i="4"/>
  <c r="F525" i="4"/>
  <c r="F524" i="4"/>
  <c r="E523" i="4"/>
  <c r="D523" i="4"/>
  <c r="F523" i="4" s="1"/>
  <c r="F521" i="4"/>
  <c r="F520" i="4"/>
  <c r="F519" i="4"/>
  <c r="F518" i="4"/>
  <c r="F517" i="4"/>
  <c r="F516" i="4"/>
  <c r="F515" i="4"/>
  <c r="E514" i="4"/>
  <c r="D514" i="4"/>
  <c r="F513" i="4"/>
  <c r="F512" i="4"/>
  <c r="F511" i="4"/>
  <c r="F510" i="4"/>
  <c r="E509" i="4"/>
  <c r="D509" i="4"/>
  <c r="F509" i="4" s="1"/>
  <c r="F508" i="4"/>
  <c r="F507" i="4"/>
  <c r="F506" i="4"/>
  <c r="F505" i="4"/>
  <c r="F504" i="4"/>
  <c r="F503" i="4"/>
  <c r="E502" i="4"/>
  <c r="D502" i="4"/>
  <c r="F501" i="4"/>
  <c r="F500" i="4"/>
  <c r="F499" i="4"/>
  <c r="F498" i="4"/>
  <c r="E497" i="4"/>
  <c r="D497" i="4"/>
  <c r="F497" i="4" s="1"/>
  <c r="F496" i="4"/>
  <c r="F495" i="4"/>
  <c r="F494" i="4"/>
  <c r="F493" i="4"/>
  <c r="F492" i="4"/>
  <c r="E492" i="4"/>
  <c r="D492" i="4"/>
  <c r="E491" i="4"/>
  <c r="F490" i="4"/>
  <c r="F489" i="4"/>
  <c r="F488" i="4"/>
  <c r="E488" i="4"/>
  <c r="D488" i="4"/>
  <c r="F487" i="4"/>
  <c r="F486" i="4"/>
  <c r="E485" i="4"/>
  <c r="D485" i="4"/>
  <c r="F485" i="4" s="1"/>
  <c r="F484" i="4"/>
  <c r="F483" i="4"/>
  <c r="F482" i="4"/>
  <c r="F481" i="4"/>
  <c r="F480" i="4"/>
  <c r="E480" i="4"/>
  <c r="D480" i="4"/>
  <c r="E479" i="4"/>
  <c r="F478" i="4"/>
  <c r="F477" i="4"/>
  <c r="F476" i="4"/>
  <c r="E476" i="4"/>
  <c r="D476" i="4"/>
  <c r="F475" i="4"/>
  <c r="F474" i="4"/>
  <c r="E473" i="4"/>
  <c r="D473" i="4"/>
  <c r="F473" i="4" s="1"/>
  <c r="F472" i="4"/>
  <c r="F471" i="4"/>
  <c r="E470" i="4"/>
  <c r="D470" i="4"/>
  <c r="F469" i="4"/>
  <c r="F468" i="4"/>
  <c r="F467" i="4"/>
  <c r="E467" i="4"/>
  <c r="E466" i="4" s="1"/>
  <c r="D467" i="4"/>
  <c r="D466"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31" i="4"/>
  <c r="E430" i="4" s="1"/>
  <c r="E428" i="4"/>
  <c r="D428" i="4"/>
  <c r="F428" i="4" s="1"/>
  <c r="F427" i="4"/>
  <c r="E427" i="4"/>
  <c r="D427" i="4"/>
  <c r="D648" i="4" s="1"/>
  <c r="F426" i="4"/>
  <c r="E426" i="4"/>
  <c r="E647" i="4" s="1"/>
  <c r="D641" i="1" s="1"/>
  <c r="D426" i="4"/>
  <c r="F421" i="4"/>
  <c r="F420" i="4"/>
  <c r="F419" i="4"/>
  <c r="F416" i="4"/>
  <c r="F415" i="4"/>
  <c r="F414" i="4"/>
  <c r="F413" i="4"/>
  <c r="E412" i="4"/>
  <c r="F412" i="4" s="1"/>
  <c r="D412" i="4"/>
  <c r="F411" i="4"/>
  <c r="F410" i="4"/>
  <c r="E410" i="4"/>
  <c r="D410" i="4"/>
  <c r="F409" i="4"/>
  <c r="F408" i="4"/>
  <c r="F407" i="4"/>
  <c r="E407" i="4"/>
  <c r="D407" i="4"/>
  <c r="F406" i="4"/>
  <c r="E406" i="4"/>
  <c r="D406" i="4"/>
  <c r="F405" i="4"/>
  <c r="F404" i="4"/>
  <c r="F403" i="4"/>
  <c r="F402" i="4"/>
  <c r="E401" i="4"/>
  <c r="D401" i="4"/>
  <c r="F400" i="4"/>
  <c r="F399" i="4"/>
  <c r="F398" i="4"/>
  <c r="E398" i="4"/>
  <c r="D398" i="4"/>
  <c r="F397" i="4"/>
  <c r="F396" i="4"/>
  <c r="F395" i="4"/>
  <c r="F394" i="4"/>
  <c r="E393" i="4"/>
  <c r="D393" i="4"/>
  <c r="F392" i="4"/>
  <c r="F391" i="4"/>
  <c r="F390" i="4"/>
  <c r="F389" i="4"/>
  <c r="E388" i="4"/>
  <c r="D388" i="4"/>
  <c r="F388" i="4" s="1"/>
  <c r="F387" i="4"/>
  <c r="F386" i="4"/>
  <c r="F385" i="4"/>
  <c r="F384" i="4"/>
  <c r="F383" i="4"/>
  <c r="F382" i="4"/>
  <c r="F381" i="4"/>
  <c r="F380" i="4"/>
  <c r="F379" i="4"/>
  <c r="E379" i="4"/>
  <c r="D379" i="4"/>
  <c r="F378" i="4"/>
  <c r="F377" i="4"/>
  <c r="F376" i="4"/>
  <c r="F375" i="4"/>
  <c r="E374" i="4"/>
  <c r="D374" i="4"/>
  <c r="F372" i="4"/>
  <c r="F371" i="4"/>
  <c r="F370" i="4"/>
  <c r="F369" i="4"/>
  <c r="F368" i="4"/>
  <c r="F367" i="4"/>
  <c r="F366" i="4"/>
  <c r="E366" i="4"/>
  <c r="E361" i="4" s="1"/>
  <c r="D366" i="4"/>
  <c r="F365" i="4"/>
  <c r="F364" i="4"/>
  <c r="F363" i="4"/>
  <c r="E362" i="4"/>
  <c r="D362" i="4"/>
  <c r="F362" i="4" s="1"/>
  <c r="F359" i="4"/>
  <c r="F358" i="4"/>
  <c r="E358" i="4"/>
  <c r="D358" i="4"/>
  <c r="F357" i="4"/>
  <c r="F356" i="4"/>
  <c r="F355" i="4"/>
  <c r="E355" i="4"/>
  <c r="D355" i="4"/>
  <c r="F354" i="4"/>
  <c r="E354" i="4"/>
  <c r="D354" i="4"/>
  <c r="F353" i="4"/>
  <c r="F352" i="4"/>
  <c r="F351" i="4"/>
  <c r="F350" i="4"/>
  <c r="E349" i="4"/>
  <c r="D349" i="4"/>
  <c r="F348" i="4"/>
  <c r="F347" i="4"/>
  <c r="F346" i="4"/>
  <c r="E346" i="4"/>
  <c r="D346" i="4"/>
  <c r="F345" i="4"/>
  <c r="F344" i="4"/>
  <c r="F343" i="4"/>
  <c r="F342"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E321" i="4" s="1"/>
  <c r="D322" i="4"/>
  <c r="F322" i="4" s="1"/>
  <c r="D321" i="4"/>
  <c r="F320" i="4"/>
  <c r="F319" i="4"/>
  <c r="F318" i="4"/>
  <c r="F317" i="4"/>
  <c r="F316" i="4"/>
  <c r="F315" i="4"/>
  <c r="E314" i="4"/>
  <c r="E309" i="4" s="1"/>
  <c r="D314" i="4"/>
  <c r="F314" i="4" s="1"/>
  <c r="F313" i="4"/>
  <c r="F312" i="4"/>
  <c r="F311" i="4"/>
  <c r="F310" i="4"/>
  <c r="E310" i="4"/>
  <c r="D310" i="4"/>
  <c r="D309" i="4" s="1"/>
  <c r="F309" i="4"/>
  <c r="E308"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74" i="4"/>
  <c r="F272" i="4"/>
  <c r="F271" i="4"/>
  <c r="F270" i="4"/>
  <c r="E269" i="4"/>
  <c r="D269" i="4"/>
  <c r="F269" i="4" s="1"/>
  <c r="F268" i="4"/>
  <c r="F267" i="4"/>
  <c r="F266" i="4"/>
  <c r="F265" i="4"/>
  <c r="F264" i="4"/>
  <c r="E263" i="4"/>
  <c r="D263" i="4"/>
  <c r="F263" i="4" s="1"/>
  <c r="D262" i="4"/>
  <c r="F261" i="4"/>
  <c r="F260" i="4"/>
  <c r="F259" i="4"/>
  <c r="F258" i="4"/>
  <c r="F257" i="4"/>
  <c r="E257" i="4"/>
  <c r="D257" i="4"/>
  <c r="F256" i="4"/>
  <c r="F255" i="4"/>
  <c r="E254" i="4"/>
  <c r="D254" i="4"/>
  <c r="F253" i="4"/>
  <c r="F252" i="4"/>
  <c r="F251" i="4"/>
  <c r="F250" i="4"/>
  <c r="E250" i="4"/>
  <c r="D250" i="4"/>
  <c r="F249" i="4"/>
  <c r="F248" i="4"/>
  <c r="F247" i="4"/>
  <c r="E246" i="4"/>
  <c r="D246" i="4"/>
  <c r="F245" i="4"/>
  <c r="F244" i="4"/>
  <c r="F243" i="4"/>
  <c r="F242" i="4"/>
  <c r="E242" i="4"/>
  <c r="D242" i="4"/>
  <c r="F241" i="4"/>
  <c r="F240" i="4"/>
  <c r="F239" i="4"/>
  <c r="F238" i="4"/>
  <c r="E237" i="4"/>
  <c r="E230" i="4" s="1"/>
  <c r="D237" i="4"/>
  <c r="F236" i="4"/>
  <c r="F235" i="4"/>
  <c r="F234" i="4"/>
  <c r="E234" i="4"/>
  <c r="D234" i="4"/>
  <c r="F233" i="4"/>
  <c r="F232" i="4"/>
  <c r="F231" i="4"/>
  <c r="E231" i="4"/>
  <c r="D231" i="4"/>
  <c r="D230" i="4" s="1"/>
  <c r="C226" i="1" s="1"/>
  <c r="F230" i="4"/>
  <c r="F229" i="4"/>
  <c r="F228" i="4"/>
  <c r="F227" i="4"/>
  <c r="F226" i="4"/>
  <c r="E225" i="4"/>
  <c r="D225" i="4"/>
  <c r="F225" i="4" s="1"/>
  <c r="F224" i="4"/>
  <c r="F223" i="4"/>
  <c r="F222" i="4"/>
  <c r="E222" i="4"/>
  <c r="D222" i="4"/>
  <c r="E221" i="4"/>
  <c r="D221" i="4"/>
  <c r="F220" i="4"/>
  <c r="F219" i="4"/>
  <c r="F218" i="4"/>
  <c r="F217" i="4"/>
  <c r="E216" i="4"/>
  <c r="D216" i="4"/>
  <c r="F215" i="4"/>
  <c r="F214" i="4"/>
  <c r="F213" i="4"/>
  <c r="F212" i="4"/>
  <c r="F211" i="4"/>
  <c r="F210" i="4"/>
  <c r="F209" i="4"/>
  <c r="F208" i="4"/>
  <c r="E208" i="4"/>
  <c r="D208" i="4"/>
  <c r="F207" i="4"/>
  <c r="F206" i="4"/>
  <c r="F205" i="4"/>
  <c r="F204" i="4"/>
  <c r="E203" i="4"/>
  <c r="E202" i="4" s="1"/>
  <c r="D203" i="4"/>
  <c r="F203" i="4" s="1"/>
  <c r="D202" i="4"/>
  <c r="F201" i="4"/>
  <c r="F200" i="4"/>
  <c r="F199" i="4"/>
  <c r="F198" i="4"/>
  <c r="F197" i="4"/>
  <c r="F196" i="4"/>
  <c r="F195" i="4"/>
  <c r="F194" i="4"/>
  <c r="E194" i="4"/>
  <c r="D194" i="4"/>
  <c r="F193" i="4"/>
  <c r="F192" i="4"/>
  <c r="F191" i="4"/>
  <c r="F190" i="4"/>
  <c r="E189" i="4"/>
  <c r="E164" i="4" s="1"/>
  <c r="D189" i="4"/>
  <c r="F189" i="4" s="1"/>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F165" i="4"/>
  <c r="E165" i="4"/>
  <c r="D165" i="4"/>
  <c r="F163" i="4"/>
  <c r="F162" i="4"/>
  <c r="F161" i="4"/>
  <c r="E160" i="4"/>
  <c r="D160" i="4"/>
  <c r="F159" i="4"/>
  <c r="F158" i="4"/>
  <c r="F157" i="4"/>
  <c r="F156" i="4"/>
  <c r="F155" i="4"/>
  <c r="E154" i="4"/>
  <c r="E153" i="4" s="1"/>
  <c r="D154" i="4"/>
  <c r="F151" i="4"/>
  <c r="F150" i="4"/>
  <c r="F149" i="4"/>
  <c r="F148" i="4"/>
  <c r="F147" i="4"/>
  <c r="F146" i="4"/>
  <c r="F145" i="4"/>
  <c r="F144" i="4"/>
  <c r="F143" i="4"/>
  <c r="F142" i="4"/>
  <c r="F141" i="4"/>
  <c r="E141" i="4"/>
  <c r="D141" i="4"/>
  <c r="D140" i="4" s="1"/>
  <c r="C136" i="1" s="1"/>
  <c r="E140" i="4"/>
  <c r="F139" i="4"/>
  <c r="F138" i="4"/>
  <c r="F137" i="4"/>
  <c r="F136" i="4"/>
  <c r="E135" i="4"/>
  <c r="E134" i="4" s="1"/>
  <c r="D135" i="4"/>
  <c r="F135" i="4" s="1"/>
  <c r="D134" i="4"/>
  <c r="F133" i="4"/>
  <c r="F132" i="4"/>
  <c r="F131" i="4"/>
  <c r="F130" i="4"/>
  <c r="F129" i="4"/>
  <c r="E129" i="4"/>
  <c r="D129" i="4"/>
  <c r="F128" i="4"/>
  <c r="F127" i="4"/>
  <c r="E126" i="4"/>
  <c r="E125" i="4" s="1"/>
  <c r="D126" i="4"/>
  <c r="F124" i="4"/>
  <c r="F123" i="4"/>
  <c r="F122" i="4"/>
  <c r="F121" i="4"/>
  <c r="F120" i="4"/>
  <c r="E120" i="4"/>
  <c r="D120" i="4"/>
  <c r="F119" i="4"/>
  <c r="F118" i="4"/>
  <c r="F117" i="4"/>
  <c r="F116" i="4"/>
  <c r="F115" i="4"/>
  <c r="F114" i="4"/>
  <c r="F113" i="4"/>
  <c r="E112" i="4"/>
  <c r="D112" i="4"/>
  <c r="F112" i="4" s="1"/>
  <c r="F111" i="4"/>
  <c r="F110" i="4"/>
  <c r="F109" i="4"/>
  <c r="F108" i="4"/>
  <c r="F107" i="4"/>
  <c r="E107" i="4"/>
  <c r="D107" i="4"/>
  <c r="E106" i="4"/>
  <c r="F105" i="4"/>
  <c r="F104" i="4"/>
  <c r="F103" i="4"/>
  <c r="F102" i="4"/>
  <c r="F101" i="4"/>
  <c r="F100" i="4"/>
  <c r="F99" i="4"/>
  <c r="E98" i="4"/>
  <c r="D98" i="4"/>
  <c r="F98" i="4" s="1"/>
  <c r="F97" i="4"/>
  <c r="F96" i="4"/>
  <c r="F95" i="4"/>
  <c r="F94" i="4"/>
  <c r="F93" i="4"/>
  <c r="F92" i="4"/>
  <c r="E91" i="4"/>
  <c r="E82" i="4" s="1"/>
  <c r="D91" i="4"/>
  <c r="F91" i="4" s="1"/>
  <c r="F90" i="4"/>
  <c r="F89" i="4"/>
  <c r="F88" i="4"/>
  <c r="F87" i="4"/>
  <c r="F86" i="4"/>
  <c r="F85" i="4"/>
  <c r="F84" i="4"/>
  <c r="F83" i="4"/>
  <c r="E83" i="4"/>
  <c r="D83" i="4"/>
  <c r="D82" i="4" s="1"/>
  <c r="F82" i="4" s="1"/>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E49" i="4" s="1"/>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E8" i="4"/>
  <c r="D8" i="4"/>
  <c r="I41" i="3"/>
  <c r="G41" i="3"/>
  <c r="B41" i="3"/>
  <c r="I40" i="3"/>
  <c r="G40" i="3"/>
  <c r="B40" i="3"/>
  <c r="G39" i="3"/>
  <c r="B39" i="3"/>
  <c r="H38" i="3"/>
  <c r="G38" i="3"/>
  <c r="B38" i="3"/>
  <c r="I36" i="3"/>
  <c r="H36" i="3"/>
  <c r="G36" i="3"/>
  <c r="B36" i="3"/>
  <c r="I35" i="3"/>
  <c r="H35" i="3"/>
  <c r="G35" i="3"/>
  <c r="B35" i="3"/>
  <c r="I34" i="3"/>
  <c r="H34" i="3"/>
  <c r="G34" i="3"/>
  <c r="B34" i="3"/>
  <c r="G33" i="3"/>
  <c r="B33" i="3"/>
  <c r="G31" i="3"/>
  <c r="B31" i="3"/>
  <c r="H30" i="3"/>
  <c r="G30" i="3"/>
  <c r="B30" i="3"/>
  <c r="I29" i="3"/>
  <c r="H29" i="3"/>
  <c r="G29" i="3"/>
  <c r="B29" i="3"/>
  <c r="G28" i="3"/>
  <c r="B28" i="3"/>
  <c r="G27" i="3"/>
  <c r="B27" i="3"/>
  <c r="G25" i="3"/>
  <c r="B25" i="3"/>
  <c r="G24" i="3"/>
  <c r="B24" i="3"/>
  <c r="I23" i="3"/>
  <c r="G23" i="3"/>
  <c r="B23" i="3"/>
  <c r="G22" i="3"/>
  <c r="B22" i="3"/>
  <c r="G20" i="3"/>
  <c r="B20" i="3"/>
  <c r="G19" i="3"/>
  <c r="B19" i="3"/>
  <c r="G18" i="3"/>
  <c r="B18" i="3"/>
  <c r="G17" i="3"/>
  <c r="B17" i="3"/>
  <c r="H10" i="3" a="1"/>
  <c r="H10" i="3"/>
  <c r="L3" i="9" s="1"/>
  <c r="H1686" i="1"/>
  <c r="G1686" i="1"/>
  <c r="C1686" i="1"/>
  <c r="C1685" i="1"/>
  <c r="C1684" i="1"/>
  <c r="H1684" i="1" s="1"/>
  <c r="H1683" i="1"/>
  <c r="G1683" i="1"/>
  <c r="C1683" i="1"/>
  <c r="H1682" i="1"/>
  <c r="G1682" i="1"/>
  <c r="C1682" i="1"/>
  <c r="C1681" i="1"/>
  <c r="C1680" i="1"/>
  <c r="H1680" i="1" s="1"/>
  <c r="H1679" i="1"/>
  <c r="G1679" i="1"/>
  <c r="C1679" i="1"/>
  <c r="H1678" i="1"/>
  <c r="G1678" i="1"/>
  <c r="C1678" i="1"/>
  <c r="C1677" i="1"/>
  <c r="C1676" i="1"/>
  <c r="H1676" i="1" s="1"/>
  <c r="H1675" i="1"/>
  <c r="G1675" i="1"/>
  <c r="C1675" i="1"/>
  <c r="H1674" i="1"/>
  <c r="G1674" i="1"/>
  <c r="C1674" i="1"/>
  <c r="C1673" i="1"/>
  <c r="C1672" i="1"/>
  <c r="H1672" i="1" s="1"/>
  <c r="H1671" i="1"/>
  <c r="G1671" i="1"/>
  <c r="C1671" i="1"/>
  <c r="H1670" i="1"/>
  <c r="G1670" i="1"/>
  <c r="C1670" i="1"/>
  <c r="C1669" i="1"/>
  <c r="C1668" i="1"/>
  <c r="H1668" i="1" s="1"/>
  <c r="H1667" i="1"/>
  <c r="G1667" i="1"/>
  <c r="C1667" i="1"/>
  <c r="H1666" i="1"/>
  <c r="G1666" i="1"/>
  <c r="C1666" i="1"/>
  <c r="C1665" i="1"/>
  <c r="C1664" i="1"/>
  <c r="H1664" i="1" s="1"/>
  <c r="H1663" i="1"/>
  <c r="G1663" i="1"/>
  <c r="C1663" i="1"/>
  <c r="H1662" i="1"/>
  <c r="G1662" i="1"/>
  <c r="C1662" i="1"/>
  <c r="C1661" i="1"/>
  <c r="C1660" i="1"/>
  <c r="H1660" i="1" s="1"/>
  <c r="H1659" i="1"/>
  <c r="G1659" i="1"/>
  <c r="C1659" i="1"/>
  <c r="H1658" i="1"/>
  <c r="G1658" i="1"/>
  <c r="C1658" i="1"/>
  <c r="C1657" i="1"/>
  <c r="C1656" i="1"/>
  <c r="H1656" i="1" s="1"/>
  <c r="H1655" i="1"/>
  <c r="G1655" i="1"/>
  <c r="C1655" i="1"/>
  <c r="H1654" i="1"/>
  <c r="G1654" i="1"/>
  <c r="C1654" i="1"/>
  <c r="C1653" i="1"/>
  <c r="C1652" i="1"/>
  <c r="H1652" i="1" s="1"/>
  <c r="H1651" i="1"/>
  <c r="G1651" i="1"/>
  <c r="C1651" i="1"/>
  <c r="H1650" i="1"/>
  <c r="G1650" i="1"/>
  <c r="C1650" i="1"/>
  <c r="C1649" i="1"/>
  <c r="C1648" i="1"/>
  <c r="H1648" i="1" s="1"/>
  <c r="H1647" i="1"/>
  <c r="G1647" i="1"/>
  <c r="C1647" i="1"/>
  <c r="H1646" i="1"/>
  <c r="G1646" i="1"/>
  <c r="C1646" i="1"/>
  <c r="C1645" i="1"/>
  <c r="C1644" i="1"/>
  <c r="H1644" i="1" s="1"/>
  <c r="H1643" i="1"/>
  <c r="G1643" i="1"/>
  <c r="C1643" i="1"/>
  <c r="H1642" i="1"/>
  <c r="G1642" i="1"/>
  <c r="C1642" i="1"/>
  <c r="C1641" i="1"/>
  <c r="C1640" i="1"/>
  <c r="H1640" i="1" s="1"/>
  <c r="H1639" i="1"/>
  <c r="G1639" i="1"/>
  <c r="C1639" i="1"/>
  <c r="H1638" i="1"/>
  <c r="G1638" i="1"/>
  <c r="C1638" i="1"/>
  <c r="C1637" i="1"/>
  <c r="C1636" i="1"/>
  <c r="H1636" i="1" s="1"/>
  <c r="H1635" i="1"/>
  <c r="G1635" i="1"/>
  <c r="C1635" i="1"/>
  <c r="H1634" i="1"/>
  <c r="G1634" i="1"/>
  <c r="C1634" i="1"/>
  <c r="C1633" i="1"/>
  <c r="C1632" i="1"/>
  <c r="H1632" i="1" s="1"/>
  <c r="H1631" i="1"/>
  <c r="G1631" i="1"/>
  <c r="C1631" i="1"/>
  <c r="H1630" i="1"/>
  <c r="G1630" i="1"/>
  <c r="C1630" i="1"/>
  <c r="C1629" i="1"/>
  <c r="C1628" i="1"/>
  <c r="H1628" i="1" s="1"/>
  <c r="H1627" i="1"/>
  <c r="G1627" i="1"/>
  <c r="C1627" i="1"/>
  <c r="H1626" i="1"/>
  <c r="G1626" i="1"/>
  <c r="C1626" i="1"/>
  <c r="C1625" i="1"/>
  <c r="C1624" i="1"/>
  <c r="H1624" i="1" s="1"/>
  <c r="H1623" i="1"/>
  <c r="G1623" i="1"/>
  <c r="C1623" i="1"/>
  <c r="H1622" i="1"/>
  <c r="G1622" i="1"/>
  <c r="C1622" i="1"/>
  <c r="C1620" i="1"/>
  <c r="H1620" i="1" s="1"/>
  <c r="H1619" i="1"/>
  <c r="G1619" i="1"/>
  <c r="C1619" i="1"/>
  <c r="H1618" i="1"/>
  <c r="G1618" i="1"/>
  <c r="C1618" i="1"/>
  <c r="C1617" i="1"/>
  <c r="C1616" i="1"/>
  <c r="H1616" i="1" s="1"/>
  <c r="H1615" i="1"/>
  <c r="G1615" i="1"/>
  <c r="C1615" i="1"/>
  <c r="H1614" i="1"/>
  <c r="G1614" i="1"/>
  <c r="C1614" i="1"/>
  <c r="C1613" i="1"/>
  <c r="C1612" i="1"/>
  <c r="H1612" i="1" s="1"/>
  <c r="H1611" i="1"/>
  <c r="G1611" i="1"/>
  <c r="C1611" i="1"/>
  <c r="H1610" i="1"/>
  <c r="G1610" i="1"/>
  <c r="C1610" i="1"/>
  <c r="C1609" i="1"/>
  <c r="C1608" i="1"/>
  <c r="H1608" i="1" s="1"/>
  <c r="H1607" i="1"/>
  <c r="G1607" i="1"/>
  <c r="C1607" i="1"/>
  <c r="H1606" i="1"/>
  <c r="G1606" i="1"/>
  <c r="C1606" i="1"/>
  <c r="C1605" i="1"/>
  <c r="C1604" i="1"/>
  <c r="H1604" i="1" s="1"/>
  <c r="H1603" i="1"/>
  <c r="G1603" i="1"/>
  <c r="C1603" i="1"/>
  <c r="H1602" i="1"/>
  <c r="G1602" i="1"/>
  <c r="C1602" i="1"/>
  <c r="C1601" i="1"/>
  <c r="C1600" i="1"/>
  <c r="H1600" i="1" s="1"/>
  <c r="H1599" i="1"/>
  <c r="G1599" i="1"/>
  <c r="C1599" i="1"/>
  <c r="H1598" i="1"/>
  <c r="G1598" i="1"/>
  <c r="C1598" i="1"/>
  <c r="C1597" i="1"/>
  <c r="C1596" i="1"/>
  <c r="H1596" i="1" s="1"/>
  <c r="H1594" i="1"/>
  <c r="G1594" i="1"/>
  <c r="C1594" i="1"/>
  <c r="C1593" i="1"/>
  <c r="C1592" i="1"/>
  <c r="H1592" i="1" s="1"/>
  <c r="H1591" i="1"/>
  <c r="G1591" i="1"/>
  <c r="C1591" i="1"/>
  <c r="H1590" i="1"/>
  <c r="G1590" i="1"/>
  <c r="C1590" i="1"/>
  <c r="C1589" i="1"/>
  <c r="C1588" i="1"/>
  <c r="H1588" i="1" s="1"/>
  <c r="H1587" i="1"/>
  <c r="G1587" i="1"/>
  <c r="C1587" i="1"/>
  <c r="H1586" i="1"/>
  <c r="G1586" i="1"/>
  <c r="C1586" i="1"/>
  <c r="C1585" i="1"/>
  <c r="C1584" i="1"/>
  <c r="H1584" i="1" s="1"/>
  <c r="H1582" i="1"/>
  <c r="G1582" i="1"/>
  <c r="C1582" i="1"/>
  <c r="H1581" i="1"/>
  <c r="D1581" i="1"/>
  <c r="C1581" i="1"/>
  <c r="G1581" i="1" s="1"/>
  <c r="D1580" i="1"/>
  <c r="G1580" i="1" s="1"/>
  <c r="C1580" i="1"/>
  <c r="H1580" i="1" s="1"/>
  <c r="H1579" i="1"/>
  <c r="D1579" i="1"/>
  <c r="C1579" i="1"/>
  <c r="G1579" i="1" s="1"/>
  <c r="I1579" i="1" s="1"/>
  <c r="J1578" i="1"/>
  <c r="D1578" i="1"/>
  <c r="G1578" i="1" s="1"/>
  <c r="C1578" i="1"/>
  <c r="H1578" i="1" s="1"/>
  <c r="D1577" i="1"/>
  <c r="G1577" i="1" s="1"/>
  <c r="C1577" i="1"/>
  <c r="H1577" i="1" s="1"/>
  <c r="H1576" i="1"/>
  <c r="D1576" i="1"/>
  <c r="C1576" i="1"/>
  <c r="G1576" i="1" s="1"/>
  <c r="I1576" i="1" s="1"/>
  <c r="J1575" i="1"/>
  <c r="D1575" i="1"/>
  <c r="G1575" i="1" s="1"/>
  <c r="C1575" i="1"/>
  <c r="H1575" i="1" s="1"/>
  <c r="H1574" i="1"/>
  <c r="D1574" i="1"/>
  <c r="C1574" i="1"/>
  <c r="G1574" i="1" s="1"/>
  <c r="D1573" i="1"/>
  <c r="G1573" i="1" s="1"/>
  <c r="C1573" i="1"/>
  <c r="H1573" i="1" s="1"/>
  <c r="D1572" i="1"/>
  <c r="G1572" i="1" s="1"/>
  <c r="C1572" i="1"/>
  <c r="H1572" i="1" s="1"/>
  <c r="D1571" i="1"/>
  <c r="G1571" i="1" s="1"/>
  <c r="C1571" i="1"/>
  <c r="H1571" i="1" s="1"/>
  <c r="H1570" i="1"/>
  <c r="D1570" i="1"/>
  <c r="C1570" i="1"/>
  <c r="G1570" i="1" s="1"/>
  <c r="I1570" i="1" s="1"/>
  <c r="J1569" i="1"/>
  <c r="D1569" i="1"/>
  <c r="G1569" i="1" s="1"/>
  <c r="C1569" i="1"/>
  <c r="H1569" i="1" s="1"/>
  <c r="H1568" i="1"/>
  <c r="D1568" i="1"/>
  <c r="C1568" i="1"/>
  <c r="G1568" i="1" s="1"/>
  <c r="D1567" i="1"/>
  <c r="G1567" i="1" s="1"/>
  <c r="C1567" i="1"/>
  <c r="H1567" i="1" s="1"/>
  <c r="H1566" i="1"/>
  <c r="D1566" i="1"/>
  <c r="C1566" i="1"/>
  <c r="G1566" i="1" s="1"/>
  <c r="I1566" i="1" s="1"/>
  <c r="J1565" i="1"/>
  <c r="D1565" i="1"/>
  <c r="G1565" i="1" s="1"/>
  <c r="C1565" i="1"/>
  <c r="H1565" i="1" s="1"/>
  <c r="H1564" i="1"/>
  <c r="D1564" i="1"/>
  <c r="C1564" i="1"/>
  <c r="G1564" i="1" s="1"/>
  <c r="H1563" i="1"/>
  <c r="D1563" i="1"/>
  <c r="C1563" i="1"/>
  <c r="G1563" i="1" s="1"/>
  <c r="D1562" i="1"/>
  <c r="G1562" i="1" s="1"/>
  <c r="C1562" i="1"/>
  <c r="H1562" i="1" s="1"/>
  <c r="H1561" i="1"/>
  <c r="D1561" i="1"/>
  <c r="C1561" i="1"/>
  <c r="G1561" i="1" s="1"/>
  <c r="D1560" i="1"/>
  <c r="G1560" i="1" s="1"/>
  <c r="C1560" i="1"/>
  <c r="H1559" i="1"/>
  <c r="D1559" i="1"/>
  <c r="C1559" i="1"/>
  <c r="G1559" i="1" s="1"/>
  <c r="I1559" i="1" s="1"/>
  <c r="D1558" i="1"/>
  <c r="G1558" i="1" s="1"/>
  <c r="C1558" i="1"/>
  <c r="H1558" i="1" s="1"/>
  <c r="H1557" i="1"/>
  <c r="D1557" i="1"/>
  <c r="C1557" i="1"/>
  <c r="G1557" i="1" s="1"/>
  <c r="H1556" i="1"/>
  <c r="D1556" i="1"/>
  <c r="C1556" i="1"/>
  <c r="G1556" i="1" s="1"/>
  <c r="H1555" i="1"/>
  <c r="D1555" i="1"/>
  <c r="C1555" i="1"/>
  <c r="G1555" i="1" s="1"/>
  <c r="D1554" i="1"/>
  <c r="G1554" i="1" s="1"/>
  <c r="C1554" i="1"/>
  <c r="H1554" i="1" s="1"/>
  <c r="H1553" i="1"/>
  <c r="D1553" i="1"/>
  <c r="C1553" i="1"/>
  <c r="G1553" i="1" s="1"/>
  <c r="D1552" i="1"/>
  <c r="C1552" i="1"/>
  <c r="H1551" i="1"/>
  <c r="D1551" i="1"/>
  <c r="C1551" i="1"/>
  <c r="G1551" i="1" s="1"/>
  <c r="I1551" i="1" s="1"/>
  <c r="D1550" i="1"/>
  <c r="G1550" i="1" s="1"/>
  <c r="C1550" i="1"/>
  <c r="H1550" i="1" s="1"/>
  <c r="H1549" i="1"/>
  <c r="D1549" i="1"/>
  <c r="C1549" i="1"/>
  <c r="G1549" i="1" s="1"/>
  <c r="D1548" i="1"/>
  <c r="C1548" i="1"/>
  <c r="H1547" i="1"/>
  <c r="G1547" i="1"/>
  <c r="D1547" i="1"/>
  <c r="C1547" i="1"/>
  <c r="J1547" i="1" s="1"/>
  <c r="D1546" i="1"/>
  <c r="C1546" i="1"/>
  <c r="H1545" i="1"/>
  <c r="G1545" i="1"/>
  <c r="I1545" i="1" s="1"/>
  <c r="D1545" i="1"/>
  <c r="J1545" i="1" s="1"/>
  <c r="C1545" i="1"/>
  <c r="D1544" i="1"/>
  <c r="C1544" i="1"/>
  <c r="H1543" i="1"/>
  <c r="G1543" i="1"/>
  <c r="I1543" i="1" s="1"/>
  <c r="D1543" i="1"/>
  <c r="J1543" i="1" s="1"/>
  <c r="C1543" i="1"/>
  <c r="D1542" i="1"/>
  <c r="C1542" i="1"/>
  <c r="H1541" i="1"/>
  <c r="G1541" i="1"/>
  <c r="I1541" i="1" s="1"/>
  <c r="D1541" i="1"/>
  <c r="J1541" i="1" s="1"/>
  <c r="C1541" i="1"/>
  <c r="H1540" i="1"/>
  <c r="G1540" i="1"/>
  <c r="D1540" i="1"/>
  <c r="C1540" i="1"/>
  <c r="H1539" i="1"/>
  <c r="G1539" i="1"/>
  <c r="D1539" i="1"/>
  <c r="C1539"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G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D1486" i="1"/>
  <c r="D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D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D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C1264" i="1"/>
  <c r="H1263" i="1"/>
  <c r="G1263" i="1"/>
  <c r="D1263" i="1"/>
  <c r="C1263" i="1"/>
  <c r="H1262" i="1"/>
  <c r="G1262" i="1"/>
  <c r="D1262" i="1"/>
  <c r="C1262" i="1"/>
  <c r="D1261" i="1"/>
  <c r="H1261" i="1" s="1"/>
  <c r="C1261" i="1"/>
  <c r="H1258" i="1"/>
  <c r="G1258" i="1"/>
  <c r="D1258" i="1"/>
  <c r="C1258" i="1"/>
  <c r="H1257" i="1"/>
  <c r="G1257" i="1"/>
  <c r="D1257" i="1"/>
  <c r="C1257" i="1"/>
  <c r="D1256" i="1"/>
  <c r="H1254" i="1"/>
  <c r="G1254" i="1"/>
  <c r="D1254" i="1"/>
  <c r="C1254" i="1"/>
  <c r="H1253" i="1"/>
  <c r="G1253" i="1"/>
  <c r="D1253" i="1"/>
  <c r="C1253" i="1"/>
  <c r="D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G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C1185" i="1"/>
  <c r="H1184" i="1"/>
  <c r="G1184" i="1"/>
  <c r="D1184" i="1"/>
  <c r="C1184" i="1"/>
  <c r="H1183" i="1"/>
  <c r="G1183" i="1"/>
  <c r="D1183" i="1"/>
  <c r="C1183" i="1"/>
  <c r="C1182"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D1076" i="1"/>
  <c r="D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D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D624"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C615" i="1"/>
  <c r="H614" i="1"/>
  <c r="G614" i="1"/>
  <c r="D614" i="1"/>
  <c r="C614" i="1"/>
  <c r="H613" i="1"/>
  <c r="G613" i="1"/>
  <c r="D613" i="1"/>
  <c r="C613" i="1"/>
  <c r="H612" i="1"/>
  <c r="G612" i="1"/>
  <c r="D612" i="1"/>
  <c r="C612" i="1"/>
  <c r="H611" i="1"/>
  <c r="G611" i="1"/>
  <c r="D611" i="1"/>
  <c r="C611" i="1"/>
  <c r="D610" i="1"/>
  <c r="H609" i="1"/>
  <c r="G609" i="1"/>
  <c r="D609" i="1"/>
  <c r="C609" i="1"/>
  <c r="H608" i="1"/>
  <c r="G608" i="1"/>
  <c r="D608" i="1"/>
  <c r="C608" i="1"/>
  <c r="H607" i="1"/>
  <c r="G607" i="1"/>
  <c r="D607" i="1"/>
  <c r="C607" i="1"/>
  <c r="H606" i="1"/>
  <c r="G606" i="1"/>
  <c r="D606" i="1"/>
  <c r="C606" i="1"/>
  <c r="H605" i="1"/>
  <c r="G605" i="1"/>
  <c r="D605" i="1"/>
  <c r="C605" i="1"/>
  <c r="H604" i="1"/>
  <c r="G604" i="1"/>
  <c r="D604" i="1"/>
  <c r="C604" i="1"/>
  <c r="C603" i="1"/>
  <c r="H602" i="1"/>
  <c r="G602" i="1"/>
  <c r="D602" i="1"/>
  <c r="C602"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C579" i="1"/>
  <c r="D577" i="1"/>
  <c r="G577" i="1" s="1"/>
  <c r="C577" i="1"/>
  <c r="D576" i="1"/>
  <c r="C576" i="1"/>
  <c r="D575" i="1"/>
  <c r="C575" i="1"/>
  <c r="H574" i="1"/>
  <c r="D574" i="1"/>
  <c r="G574" i="1" s="1"/>
  <c r="C574" i="1"/>
  <c r="D573" i="1"/>
  <c r="C573" i="1"/>
  <c r="D572" i="1"/>
  <c r="G572" i="1" s="1"/>
  <c r="C572" i="1"/>
  <c r="D571" i="1"/>
  <c r="C571" i="1"/>
  <c r="H570" i="1"/>
  <c r="D570" i="1"/>
  <c r="G570" i="1" s="1"/>
  <c r="C570" i="1"/>
  <c r="D569" i="1"/>
  <c r="G569" i="1" s="1"/>
  <c r="C569" i="1"/>
  <c r="H568" i="1"/>
  <c r="D568" i="1"/>
  <c r="G568" i="1" s="1"/>
  <c r="C568" i="1"/>
  <c r="D567" i="1"/>
  <c r="C567" i="1"/>
  <c r="D566" i="1"/>
  <c r="D565" i="1"/>
  <c r="D564" i="1"/>
  <c r="C564" i="1"/>
  <c r="D563" i="1"/>
  <c r="H563" i="1" s="1"/>
  <c r="C563" i="1"/>
  <c r="G562" i="1"/>
  <c r="D562" i="1"/>
  <c r="H562" i="1" s="1"/>
  <c r="C562" i="1"/>
  <c r="D561" i="1"/>
  <c r="H561" i="1" s="1"/>
  <c r="C561" i="1"/>
  <c r="D560" i="1"/>
  <c r="C560" i="1"/>
  <c r="D559" i="1"/>
  <c r="H559" i="1" s="1"/>
  <c r="C559" i="1"/>
  <c r="G558" i="1"/>
  <c r="D558" i="1"/>
  <c r="H558" i="1" s="1"/>
  <c r="C558" i="1"/>
  <c r="G557" i="1"/>
  <c r="D557" i="1"/>
  <c r="H557" i="1" s="1"/>
  <c r="C557" i="1"/>
  <c r="D556" i="1"/>
  <c r="C556" i="1"/>
  <c r="D555" i="1"/>
  <c r="H555" i="1" s="1"/>
  <c r="C555" i="1"/>
  <c r="G554" i="1"/>
  <c r="D554" i="1"/>
  <c r="H554" i="1" s="1"/>
  <c r="C554" i="1"/>
  <c r="D553" i="1"/>
  <c r="H553" i="1" s="1"/>
  <c r="C553" i="1"/>
  <c r="D552" i="1"/>
  <c r="C552" i="1"/>
  <c r="D551" i="1"/>
  <c r="H551" i="1" s="1"/>
  <c r="C551" i="1"/>
  <c r="G550" i="1"/>
  <c r="D550" i="1"/>
  <c r="H550" i="1" s="1"/>
  <c r="C550" i="1"/>
  <c r="G549" i="1"/>
  <c r="D549" i="1"/>
  <c r="H549" i="1" s="1"/>
  <c r="C549" i="1"/>
  <c r="D548" i="1"/>
  <c r="C548" i="1"/>
  <c r="D547" i="1"/>
  <c r="H547" i="1" s="1"/>
  <c r="C547" i="1"/>
  <c r="G546" i="1"/>
  <c r="D546" i="1"/>
  <c r="H546" i="1" s="1"/>
  <c r="C546" i="1"/>
  <c r="D545" i="1"/>
  <c r="H545" i="1" s="1"/>
  <c r="C545" i="1"/>
  <c r="D544" i="1"/>
  <c r="C544" i="1"/>
  <c r="D543" i="1"/>
  <c r="H543" i="1" s="1"/>
  <c r="C543" i="1"/>
  <c r="G542" i="1"/>
  <c r="D542" i="1"/>
  <c r="H542" i="1" s="1"/>
  <c r="C542" i="1"/>
  <c r="G541" i="1"/>
  <c r="D541" i="1"/>
  <c r="H541" i="1" s="1"/>
  <c r="C541" i="1"/>
  <c r="D540" i="1"/>
  <c r="C540" i="1"/>
  <c r="D539" i="1"/>
  <c r="H539" i="1" s="1"/>
  <c r="C539" i="1"/>
  <c r="G538" i="1"/>
  <c r="D538" i="1"/>
  <c r="H538" i="1" s="1"/>
  <c r="C538" i="1"/>
  <c r="D537" i="1"/>
  <c r="H537" i="1" s="1"/>
  <c r="C537" i="1"/>
  <c r="D536" i="1"/>
  <c r="C536" i="1"/>
  <c r="D535" i="1"/>
  <c r="H535" i="1" s="1"/>
  <c r="C535" i="1"/>
  <c r="G534" i="1"/>
  <c r="D534" i="1"/>
  <c r="H534" i="1" s="1"/>
  <c r="C534" i="1"/>
  <c r="G533" i="1"/>
  <c r="D533" i="1"/>
  <c r="H533" i="1" s="1"/>
  <c r="C533" i="1"/>
  <c r="D532" i="1"/>
  <c r="C532" i="1"/>
  <c r="D531" i="1"/>
  <c r="H531" i="1" s="1"/>
  <c r="C531" i="1"/>
  <c r="D530" i="1"/>
  <c r="D528" i="1"/>
  <c r="G528" i="1" s="1"/>
  <c r="C528" i="1"/>
  <c r="D527" i="1"/>
  <c r="C527" i="1"/>
  <c r="D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D515" i="1"/>
  <c r="H515" i="1" s="1"/>
  <c r="C515" i="1"/>
  <c r="G514" i="1"/>
  <c r="D514" i="1"/>
  <c r="H514" i="1" s="1"/>
  <c r="C514" i="1"/>
  <c r="G513" i="1"/>
  <c r="D513" i="1"/>
  <c r="H513" i="1" s="1"/>
  <c r="C513" i="1"/>
  <c r="D512" i="1"/>
  <c r="C512" i="1"/>
  <c r="D511" i="1"/>
  <c r="H511" i="1" s="1"/>
  <c r="C511" i="1"/>
  <c r="G510" i="1"/>
  <c r="D510" i="1"/>
  <c r="H510" i="1" s="1"/>
  <c r="C510" i="1"/>
  <c r="D509" i="1"/>
  <c r="H509" i="1" s="1"/>
  <c r="C509" i="1"/>
  <c r="D508" i="1"/>
  <c r="G507" i="1"/>
  <c r="D507" i="1"/>
  <c r="H507" i="1" s="1"/>
  <c r="C507" i="1"/>
  <c r="G506" i="1"/>
  <c r="D506" i="1"/>
  <c r="H506" i="1" s="1"/>
  <c r="C506" i="1"/>
  <c r="D505" i="1"/>
  <c r="C505" i="1"/>
  <c r="D504" i="1"/>
  <c r="C504" i="1"/>
  <c r="G503" i="1"/>
  <c r="D503" i="1"/>
  <c r="H503" i="1" s="1"/>
  <c r="C503" i="1"/>
  <c r="D502" i="1"/>
  <c r="C502" i="1"/>
  <c r="D501" i="1"/>
  <c r="H501" i="1" s="1"/>
  <c r="C501" i="1"/>
  <c r="D500" i="1"/>
  <c r="C500" i="1"/>
  <c r="G499" i="1"/>
  <c r="D499" i="1"/>
  <c r="H499" i="1" s="1"/>
  <c r="C499" i="1"/>
  <c r="D498" i="1"/>
  <c r="H498" i="1" s="1"/>
  <c r="C498" i="1"/>
  <c r="G497" i="1"/>
  <c r="D497" i="1"/>
  <c r="H497" i="1" s="1"/>
  <c r="C497" i="1"/>
  <c r="D496" i="1"/>
  <c r="H495" i="1"/>
  <c r="D495" i="1"/>
  <c r="G495" i="1" s="1"/>
  <c r="C495" i="1"/>
  <c r="H494" i="1"/>
  <c r="D494" i="1"/>
  <c r="G494" i="1" s="1"/>
  <c r="C494" i="1"/>
  <c r="D493" i="1"/>
  <c r="C493" i="1"/>
  <c r="H492" i="1"/>
  <c r="D492" i="1"/>
  <c r="G492" i="1" s="1"/>
  <c r="C492" i="1"/>
  <c r="H491" i="1"/>
  <c r="D491" i="1"/>
  <c r="G491" i="1" s="1"/>
  <c r="C491" i="1"/>
  <c r="D490" i="1"/>
  <c r="C490" i="1"/>
  <c r="D489" i="1"/>
  <c r="C489" i="1"/>
  <c r="H488" i="1"/>
  <c r="D488" i="1"/>
  <c r="G488" i="1" s="1"/>
  <c r="C488" i="1"/>
  <c r="D487" i="1"/>
  <c r="C487" i="1"/>
  <c r="D486" i="1"/>
  <c r="G486" i="1" s="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D472" i="1"/>
  <c r="G472" i="1" s="1"/>
  <c r="C472" i="1"/>
  <c r="H471" i="1"/>
  <c r="D471" i="1"/>
  <c r="G471" i="1" s="1"/>
  <c r="C471" i="1"/>
  <c r="H470" i="1"/>
  <c r="D470" i="1"/>
  <c r="G470" i="1" s="1"/>
  <c r="C470" i="1"/>
  <c r="H469" i="1"/>
  <c r="D469" i="1"/>
  <c r="G469" i="1" s="1"/>
  <c r="C469" i="1"/>
  <c r="H468" i="1"/>
  <c r="D468" i="1"/>
  <c r="G468" i="1" s="1"/>
  <c r="C468" i="1"/>
  <c r="H467" i="1"/>
  <c r="D467" i="1"/>
  <c r="G467" i="1" s="1"/>
  <c r="C467" i="1"/>
  <c r="H466" i="1"/>
  <c r="D466" i="1"/>
  <c r="G466" i="1" s="1"/>
  <c r="C466" i="1"/>
  <c r="H465" i="1"/>
  <c r="D465" i="1"/>
  <c r="G465" i="1" s="1"/>
  <c r="C465" i="1"/>
  <c r="D464" i="1"/>
  <c r="D463" i="1"/>
  <c r="C463" i="1"/>
  <c r="G462" i="1"/>
  <c r="D462" i="1"/>
  <c r="H462" i="1" s="1"/>
  <c r="C462" i="1"/>
  <c r="G461" i="1"/>
  <c r="D461" i="1"/>
  <c r="H461" i="1" s="1"/>
  <c r="C461" i="1"/>
  <c r="D460" i="1"/>
  <c r="H459" i="1"/>
  <c r="D459" i="1"/>
  <c r="G459" i="1" s="1"/>
  <c r="C459" i="1"/>
  <c r="H458" i="1"/>
  <c r="D458" i="1"/>
  <c r="G458" i="1" s="1"/>
  <c r="C458" i="1"/>
  <c r="D457" i="1"/>
  <c r="G457" i="1" s="1"/>
  <c r="C457" i="1"/>
  <c r="D456" i="1"/>
  <c r="C456" i="1"/>
  <c r="H455" i="1"/>
  <c r="D455" i="1"/>
  <c r="G455" i="1" s="1"/>
  <c r="C455" i="1"/>
  <c r="D454" i="1"/>
  <c r="G454" i="1" s="1"/>
  <c r="C454" i="1"/>
  <c r="D453" i="1"/>
  <c r="C453" i="1"/>
  <c r="D452" i="1"/>
  <c r="C452" i="1"/>
  <c r="H451" i="1"/>
  <c r="D451" i="1"/>
  <c r="G451" i="1" s="1"/>
  <c r="C451" i="1"/>
  <c r="D450" i="1"/>
  <c r="C450" i="1"/>
  <c r="H449" i="1"/>
  <c r="D449" i="1"/>
  <c r="G449" i="1" s="1"/>
  <c r="C449" i="1"/>
  <c r="D448" i="1"/>
  <c r="C448" i="1"/>
  <c r="H447" i="1"/>
  <c r="D447" i="1"/>
  <c r="G447" i="1" s="1"/>
  <c r="C447" i="1"/>
  <c r="H446" i="1"/>
  <c r="D446" i="1"/>
  <c r="G446" i="1" s="1"/>
  <c r="C446" i="1"/>
  <c r="H445" i="1"/>
  <c r="D445" i="1"/>
  <c r="G445" i="1" s="1"/>
  <c r="C445" i="1"/>
  <c r="D444" i="1"/>
  <c r="C444" i="1"/>
  <c r="H443" i="1"/>
  <c r="D443" i="1"/>
  <c r="G443" i="1" s="1"/>
  <c r="C443" i="1"/>
  <c r="H442" i="1"/>
  <c r="D442" i="1"/>
  <c r="G442" i="1" s="1"/>
  <c r="C442" i="1"/>
  <c r="H441" i="1"/>
  <c r="D441" i="1"/>
  <c r="G441" i="1" s="1"/>
  <c r="C441" i="1"/>
  <c r="D440" i="1"/>
  <c r="C440" i="1"/>
  <c r="H439" i="1"/>
  <c r="D439" i="1"/>
  <c r="G439" i="1" s="1"/>
  <c r="C439" i="1"/>
  <c r="H438" i="1"/>
  <c r="D438" i="1"/>
  <c r="G438" i="1" s="1"/>
  <c r="C438" i="1"/>
  <c r="D437" i="1"/>
  <c r="C437" i="1"/>
  <c r="D436" i="1"/>
  <c r="C436" i="1"/>
  <c r="H435" i="1"/>
  <c r="D435" i="1"/>
  <c r="G435" i="1" s="1"/>
  <c r="C435" i="1"/>
  <c r="D434" i="1"/>
  <c r="C434" i="1"/>
  <c r="H433" i="1"/>
  <c r="D433" i="1"/>
  <c r="G433" i="1" s="1"/>
  <c r="C433" i="1"/>
  <c r="D432" i="1"/>
  <c r="C432" i="1"/>
  <c r="H431" i="1"/>
  <c r="D431" i="1"/>
  <c r="G431" i="1" s="1"/>
  <c r="C431" i="1"/>
  <c r="H430" i="1"/>
  <c r="D430" i="1"/>
  <c r="G430" i="1" s="1"/>
  <c r="C430" i="1"/>
  <c r="H429" i="1"/>
  <c r="D429" i="1"/>
  <c r="G429" i="1" s="1"/>
  <c r="C429" i="1"/>
  <c r="D428" i="1"/>
  <c r="C428" i="1"/>
  <c r="H427" i="1"/>
  <c r="D427" i="1"/>
  <c r="G427" i="1" s="1"/>
  <c r="C427" i="1"/>
  <c r="H426" i="1"/>
  <c r="D426" i="1"/>
  <c r="G426" i="1" s="1"/>
  <c r="C426" i="1"/>
  <c r="D425" i="1"/>
  <c r="D424" i="1"/>
  <c r="H423" i="1"/>
  <c r="G423" i="1"/>
  <c r="D423" i="1"/>
  <c r="C423" i="1"/>
  <c r="H422" i="1"/>
  <c r="G422" i="1"/>
  <c r="D422" i="1"/>
  <c r="C422" i="1"/>
  <c r="H421" i="1"/>
  <c r="G421" i="1"/>
  <c r="D421" i="1"/>
  <c r="C421" i="1"/>
  <c r="D416" i="1"/>
  <c r="C416" i="1"/>
  <c r="H415" i="1"/>
  <c r="D415" i="1"/>
  <c r="G415" i="1" s="1"/>
  <c r="C415" i="1"/>
  <c r="H414" i="1"/>
  <c r="D414" i="1"/>
  <c r="G414" i="1" s="1"/>
  <c r="C414" i="1"/>
  <c r="H411" i="1"/>
  <c r="D411" i="1"/>
  <c r="G411" i="1" s="1"/>
  <c r="C411" i="1"/>
  <c r="D410" i="1"/>
  <c r="C410" i="1"/>
  <c r="H409" i="1"/>
  <c r="D409" i="1"/>
  <c r="G409" i="1" s="1"/>
  <c r="C409" i="1"/>
  <c r="H408" i="1"/>
  <c r="D408" i="1"/>
  <c r="G408" i="1" s="1"/>
  <c r="C408" i="1"/>
  <c r="D407" i="1"/>
  <c r="G407" i="1" s="1"/>
  <c r="C407" i="1"/>
  <c r="D406" i="1"/>
  <c r="C406" i="1"/>
  <c r="H405" i="1"/>
  <c r="D405" i="1"/>
  <c r="G405" i="1" s="1"/>
  <c r="C405" i="1"/>
  <c r="H404" i="1"/>
  <c r="D404" i="1"/>
  <c r="G404" i="1" s="1"/>
  <c r="C404" i="1"/>
  <c r="H403" i="1"/>
  <c r="D403" i="1"/>
  <c r="G403" i="1" s="1"/>
  <c r="C403" i="1"/>
  <c r="D402" i="1"/>
  <c r="C402" i="1"/>
  <c r="H401" i="1"/>
  <c r="D401" i="1"/>
  <c r="G401" i="1" s="1"/>
  <c r="C401" i="1"/>
  <c r="H400" i="1"/>
  <c r="D400" i="1"/>
  <c r="G400" i="1" s="1"/>
  <c r="C400" i="1"/>
  <c r="H399" i="1"/>
  <c r="D399" i="1"/>
  <c r="G399" i="1" s="1"/>
  <c r="C399" i="1"/>
  <c r="D398" i="1"/>
  <c r="C398" i="1"/>
  <c r="H397" i="1"/>
  <c r="D397" i="1"/>
  <c r="G397" i="1" s="1"/>
  <c r="C397" i="1"/>
  <c r="D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D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G367" i="1"/>
  <c r="D367" i="1"/>
  <c r="H367" i="1" s="1"/>
  <c r="C367" i="1"/>
  <c r="D366" i="1"/>
  <c r="H366" i="1" s="1"/>
  <c r="C366" i="1"/>
  <c r="D365" i="1"/>
  <c r="C365" i="1"/>
  <c r="G364" i="1"/>
  <c r="D364" i="1"/>
  <c r="H364" i="1" s="1"/>
  <c r="C364" i="1"/>
  <c r="G363" i="1"/>
  <c r="D363" i="1"/>
  <c r="H363" i="1" s="1"/>
  <c r="C363" i="1"/>
  <c r="G362" i="1"/>
  <c r="D362" i="1"/>
  <c r="H362" i="1" s="1"/>
  <c r="C362" i="1"/>
  <c r="D361" i="1"/>
  <c r="C361" i="1"/>
  <c r="G360" i="1"/>
  <c r="D360" i="1"/>
  <c r="H360" i="1" s="1"/>
  <c r="C360" i="1"/>
  <c r="G359" i="1"/>
  <c r="D359" i="1"/>
  <c r="H359" i="1" s="1"/>
  <c r="C359" i="1"/>
  <c r="G358" i="1"/>
  <c r="D358" i="1"/>
  <c r="H358" i="1" s="1"/>
  <c r="C358" i="1"/>
  <c r="D357" i="1"/>
  <c r="C357" i="1"/>
  <c r="D356" i="1"/>
  <c r="D354" i="1"/>
  <c r="C354" i="1"/>
  <c r="D353" i="1"/>
  <c r="C353" i="1"/>
  <c r="D352" i="1"/>
  <c r="C352" i="1"/>
  <c r="D351" i="1"/>
  <c r="C351" i="1"/>
  <c r="D350" i="1"/>
  <c r="C350" i="1"/>
  <c r="D349" i="1"/>
  <c r="C349" i="1"/>
  <c r="D348" i="1"/>
  <c r="C348" i="1"/>
  <c r="D347" i="1"/>
  <c r="C347" i="1"/>
  <c r="D346" i="1"/>
  <c r="C346" i="1"/>
  <c r="D345" i="1"/>
  <c r="C345" i="1"/>
  <c r="D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D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D315" i="1"/>
  <c r="H315" i="1" s="1"/>
  <c r="C315" i="1"/>
  <c r="G314" i="1"/>
  <c r="D314" i="1"/>
  <c r="H314" i="1" s="1"/>
  <c r="C314" i="1"/>
  <c r="G313" i="1"/>
  <c r="D313" i="1"/>
  <c r="H313" i="1" s="1"/>
  <c r="C313" i="1"/>
  <c r="G312" i="1"/>
  <c r="D312" i="1"/>
  <c r="H312" i="1" s="1"/>
  <c r="C312" i="1"/>
  <c r="D311" i="1"/>
  <c r="H311" i="1" s="1"/>
  <c r="C311" i="1"/>
  <c r="G310" i="1"/>
  <c r="D310" i="1"/>
  <c r="H310" i="1" s="1"/>
  <c r="C310" i="1"/>
  <c r="G309" i="1"/>
  <c r="D309" i="1"/>
  <c r="H309" i="1" s="1"/>
  <c r="C309" i="1"/>
  <c r="G308" i="1"/>
  <c r="D308" i="1"/>
  <c r="H308" i="1" s="1"/>
  <c r="C308" i="1"/>
  <c r="D307" i="1"/>
  <c r="H307" i="1" s="1"/>
  <c r="C307" i="1"/>
  <c r="G306" i="1"/>
  <c r="D306" i="1"/>
  <c r="H306" i="1" s="1"/>
  <c r="C306" i="1"/>
  <c r="G305" i="1"/>
  <c r="D305" i="1"/>
  <c r="H305" i="1" s="1"/>
  <c r="C305" i="1"/>
  <c r="D304" i="1"/>
  <c r="D303" i="1"/>
  <c r="H302" i="1"/>
  <c r="G302" i="1"/>
  <c r="D302" i="1"/>
  <c r="C302" i="1"/>
  <c r="H301" i="1"/>
  <c r="G301" i="1"/>
  <c r="D301" i="1"/>
  <c r="C301" i="1"/>
  <c r="H300" i="1"/>
  <c r="G300" i="1"/>
  <c r="D300" i="1"/>
  <c r="C300" i="1"/>
  <c r="H299" i="1"/>
  <c r="G299" i="1"/>
  <c r="D299" i="1"/>
  <c r="C299" i="1"/>
  <c r="H298" i="1"/>
  <c r="G298"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G257" i="1"/>
  <c r="D257" i="1"/>
  <c r="H257" i="1" s="1"/>
  <c r="C257" i="1"/>
  <c r="G256" i="1"/>
  <c r="D256" i="1"/>
  <c r="H256" i="1" s="1"/>
  <c r="C256" i="1"/>
  <c r="D255" i="1"/>
  <c r="H255" i="1" s="1"/>
  <c r="C255" i="1"/>
  <c r="D254" i="1"/>
  <c r="H254" i="1" s="1"/>
  <c r="C254" i="1"/>
  <c r="G253" i="1"/>
  <c r="D253" i="1"/>
  <c r="H253" i="1" s="1"/>
  <c r="C253" i="1"/>
  <c r="G252" i="1"/>
  <c r="D252" i="1"/>
  <c r="H252" i="1" s="1"/>
  <c r="C252" i="1"/>
  <c r="D251" i="1"/>
  <c r="H251" i="1" s="1"/>
  <c r="C251" i="1"/>
  <c r="D250" i="1"/>
  <c r="D249" i="1"/>
  <c r="C249" i="1"/>
  <c r="D248" i="1"/>
  <c r="C248" i="1"/>
  <c r="D247" i="1"/>
  <c r="C247" i="1"/>
  <c r="D246" i="1"/>
  <c r="C246" i="1"/>
  <c r="D245" i="1"/>
  <c r="C245" i="1"/>
  <c r="D244" i="1"/>
  <c r="G244" i="1" s="1"/>
  <c r="C244" i="1"/>
  <c r="H243" i="1"/>
  <c r="D243" i="1"/>
  <c r="G243" i="1" s="1"/>
  <c r="C243" i="1"/>
  <c r="D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G225" i="1"/>
  <c r="D225" i="1"/>
  <c r="H225" i="1" s="1"/>
  <c r="C225" i="1"/>
  <c r="G224" i="1"/>
  <c r="D224" i="1"/>
  <c r="H224" i="1" s="1"/>
  <c r="C224" i="1"/>
  <c r="G223" i="1"/>
  <c r="D223" i="1"/>
  <c r="H223" i="1" s="1"/>
  <c r="C223" i="1"/>
  <c r="G222" i="1"/>
  <c r="D222" i="1"/>
  <c r="H222" i="1" s="1"/>
  <c r="C222" i="1"/>
  <c r="G221" i="1"/>
  <c r="D221" i="1"/>
  <c r="H221" i="1" s="1"/>
  <c r="C221" i="1"/>
  <c r="G220" i="1"/>
  <c r="D220" i="1"/>
  <c r="H220" i="1" s="1"/>
  <c r="C220" i="1"/>
  <c r="G219" i="1"/>
  <c r="D219" i="1"/>
  <c r="H219" i="1" s="1"/>
  <c r="C219" i="1"/>
  <c r="G218" i="1"/>
  <c r="D218" i="1"/>
  <c r="H218" i="1" s="1"/>
  <c r="C218" i="1"/>
  <c r="G217" i="1"/>
  <c r="D217" i="1"/>
  <c r="H217" i="1" s="1"/>
  <c r="C217" i="1"/>
  <c r="G216" i="1"/>
  <c r="D216" i="1"/>
  <c r="H216" i="1" s="1"/>
  <c r="C216" i="1"/>
  <c r="G215" i="1"/>
  <c r="D215" i="1"/>
  <c r="H215" i="1" s="1"/>
  <c r="C215" i="1"/>
  <c r="G214" i="1"/>
  <c r="D214" i="1"/>
  <c r="H214" i="1" s="1"/>
  <c r="C214" i="1"/>
  <c r="G213" i="1"/>
  <c r="D213" i="1"/>
  <c r="H213" i="1" s="1"/>
  <c r="C213" i="1"/>
  <c r="D212" i="1"/>
  <c r="G211" i="1"/>
  <c r="D211" i="1"/>
  <c r="H211" i="1" s="1"/>
  <c r="C211" i="1"/>
  <c r="D210" i="1"/>
  <c r="H210" i="1" s="1"/>
  <c r="C210" i="1"/>
  <c r="G209" i="1"/>
  <c r="D209" i="1"/>
  <c r="H209" i="1" s="1"/>
  <c r="C209" i="1"/>
  <c r="D208" i="1"/>
  <c r="H208" i="1" s="1"/>
  <c r="C208" i="1"/>
  <c r="G207" i="1"/>
  <c r="D207" i="1"/>
  <c r="H207" i="1" s="1"/>
  <c r="C207" i="1"/>
  <c r="D206" i="1"/>
  <c r="H206" i="1" s="1"/>
  <c r="C206" i="1"/>
  <c r="G205" i="1"/>
  <c r="D205" i="1"/>
  <c r="H205" i="1" s="1"/>
  <c r="C205" i="1"/>
  <c r="D204" i="1"/>
  <c r="H204" i="1" s="1"/>
  <c r="C204" i="1"/>
  <c r="G203" i="1"/>
  <c r="D203" i="1"/>
  <c r="H203" i="1" s="1"/>
  <c r="C203" i="1"/>
  <c r="D202" i="1"/>
  <c r="H202" i="1" s="1"/>
  <c r="C202" i="1"/>
  <c r="G201" i="1"/>
  <c r="D201" i="1"/>
  <c r="H201" i="1" s="1"/>
  <c r="C201" i="1"/>
  <c r="D200" i="1"/>
  <c r="H200" i="1" s="1"/>
  <c r="C200" i="1"/>
  <c r="G199" i="1"/>
  <c r="D199" i="1"/>
  <c r="H199" i="1" s="1"/>
  <c r="C199" i="1"/>
  <c r="D198" i="1"/>
  <c r="D197" i="1"/>
  <c r="G197" i="1" s="1"/>
  <c r="C197" i="1"/>
  <c r="H196" i="1"/>
  <c r="D196" i="1"/>
  <c r="G196" i="1" s="1"/>
  <c r="C196" i="1"/>
  <c r="D195" i="1"/>
  <c r="G195" i="1" s="1"/>
  <c r="C195" i="1"/>
  <c r="H194" i="1"/>
  <c r="D194" i="1"/>
  <c r="G194" i="1" s="1"/>
  <c r="C194" i="1"/>
  <c r="D193" i="1"/>
  <c r="G193" i="1" s="1"/>
  <c r="C193" i="1"/>
  <c r="H192" i="1"/>
  <c r="D192" i="1"/>
  <c r="G192" i="1" s="1"/>
  <c r="C192" i="1"/>
  <c r="D191" i="1"/>
  <c r="G191" i="1" s="1"/>
  <c r="C191" i="1"/>
  <c r="H190" i="1"/>
  <c r="D190" i="1"/>
  <c r="G190" i="1" s="1"/>
  <c r="C190" i="1"/>
  <c r="D189" i="1"/>
  <c r="G189" i="1" s="1"/>
  <c r="C189" i="1"/>
  <c r="H188" i="1"/>
  <c r="D188" i="1"/>
  <c r="G188" i="1" s="1"/>
  <c r="C188" i="1"/>
  <c r="D187" i="1"/>
  <c r="G187" i="1" s="1"/>
  <c r="C187" i="1"/>
  <c r="H186" i="1"/>
  <c r="D186" i="1"/>
  <c r="G186" i="1" s="1"/>
  <c r="C186" i="1"/>
  <c r="D185" i="1"/>
  <c r="G185" i="1" s="1"/>
  <c r="C185" i="1"/>
  <c r="H184" i="1"/>
  <c r="D184" i="1"/>
  <c r="G184" i="1" s="1"/>
  <c r="C184" i="1"/>
  <c r="D183" i="1"/>
  <c r="G183" i="1" s="1"/>
  <c r="C183" i="1"/>
  <c r="H182" i="1"/>
  <c r="D182" i="1"/>
  <c r="G182" i="1" s="1"/>
  <c r="C182" i="1"/>
  <c r="D181" i="1"/>
  <c r="G181" i="1" s="1"/>
  <c r="C181" i="1"/>
  <c r="H180" i="1"/>
  <c r="D180" i="1"/>
  <c r="G180" i="1" s="1"/>
  <c r="C180" i="1"/>
  <c r="D179" i="1"/>
  <c r="G179" i="1" s="1"/>
  <c r="C179" i="1"/>
  <c r="H178" i="1"/>
  <c r="D178" i="1"/>
  <c r="G178" i="1" s="1"/>
  <c r="C178" i="1"/>
  <c r="D177" i="1"/>
  <c r="G177" i="1" s="1"/>
  <c r="C177" i="1"/>
  <c r="H176" i="1"/>
  <c r="D176" i="1"/>
  <c r="G176" i="1" s="1"/>
  <c r="C176" i="1"/>
  <c r="D175" i="1"/>
  <c r="G175" i="1" s="1"/>
  <c r="C175" i="1"/>
  <c r="H174" i="1"/>
  <c r="D174" i="1"/>
  <c r="G174" i="1" s="1"/>
  <c r="C174" i="1"/>
  <c r="D173" i="1"/>
  <c r="G173" i="1" s="1"/>
  <c r="C173" i="1"/>
  <c r="H172" i="1"/>
  <c r="D172" i="1"/>
  <c r="G172" i="1" s="1"/>
  <c r="C172" i="1"/>
  <c r="D171" i="1"/>
  <c r="G171" i="1" s="1"/>
  <c r="C171" i="1"/>
  <c r="H170" i="1"/>
  <c r="D170" i="1"/>
  <c r="G170" i="1" s="1"/>
  <c r="C170" i="1"/>
  <c r="H169" i="1"/>
  <c r="G169" i="1"/>
  <c r="D169" i="1"/>
  <c r="C169" i="1"/>
  <c r="H168" i="1"/>
  <c r="G168" i="1"/>
  <c r="D168" i="1"/>
  <c r="C168" i="1"/>
  <c r="H167" i="1"/>
  <c r="G167" i="1"/>
  <c r="D167" i="1"/>
  <c r="C167" i="1"/>
  <c r="D166" i="1"/>
  <c r="H165" i="1"/>
  <c r="D165" i="1"/>
  <c r="G165" i="1" s="1"/>
  <c r="C165" i="1"/>
  <c r="H164" i="1"/>
  <c r="D164" i="1"/>
  <c r="G164" i="1" s="1"/>
  <c r="C164" i="1"/>
  <c r="H163" i="1"/>
  <c r="D163" i="1"/>
  <c r="G163" i="1" s="1"/>
  <c r="C163" i="1"/>
  <c r="H162" i="1"/>
  <c r="D162" i="1"/>
  <c r="G162" i="1" s="1"/>
  <c r="C162" i="1"/>
  <c r="H161" i="1"/>
  <c r="D161" i="1"/>
  <c r="G161" i="1" s="1"/>
  <c r="C161" i="1"/>
  <c r="D160" i="1"/>
  <c r="G159" i="1"/>
  <c r="D159" i="1"/>
  <c r="H159" i="1" s="1"/>
  <c r="C159" i="1"/>
  <c r="G158" i="1"/>
  <c r="D158" i="1"/>
  <c r="H158" i="1" s="1"/>
  <c r="C158" i="1"/>
  <c r="G157" i="1"/>
  <c r="D157" i="1"/>
  <c r="H157" i="1" s="1"/>
  <c r="C157" i="1"/>
  <c r="D156" i="1"/>
  <c r="D155" i="1"/>
  <c r="H155" i="1" s="1"/>
  <c r="C155" i="1"/>
  <c r="D154" i="1"/>
  <c r="H154" i="1" s="1"/>
  <c r="C154" i="1"/>
  <c r="D153" i="1"/>
  <c r="H153" i="1" s="1"/>
  <c r="C153" i="1"/>
  <c r="D152" i="1"/>
  <c r="H152" i="1" s="1"/>
  <c r="C152" i="1"/>
  <c r="D151" i="1"/>
  <c r="H151" i="1" s="1"/>
  <c r="C151" i="1"/>
  <c r="D150" i="1"/>
  <c r="D149" i="1"/>
  <c r="G147" i="1"/>
  <c r="D147" i="1"/>
  <c r="H147" i="1" s="1"/>
  <c r="C147" i="1"/>
  <c r="G146" i="1"/>
  <c r="D146" i="1"/>
  <c r="H146" i="1" s="1"/>
  <c r="C146" i="1"/>
  <c r="G145" i="1"/>
  <c r="D145" i="1"/>
  <c r="H145" i="1" s="1"/>
  <c r="C145" i="1"/>
  <c r="G144" i="1"/>
  <c r="D144" i="1"/>
  <c r="H144" i="1" s="1"/>
  <c r="C144" i="1"/>
  <c r="G143" i="1"/>
  <c r="D143" i="1"/>
  <c r="H143" i="1" s="1"/>
  <c r="C143" i="1"/>
  <c r="G142" i="1"/>
  <c r="D142" i="1"/>
  <c r="H142" i="1" s="1"/>
  <c r="C142" i="1"/>
  <c r="G141" i="1"/>
  <c r="D141" i="1"/>
  <c r="H141" i="1" s="1"/>
  <c r="C141" i="1"/>
  <c r="G140" i="1"/>
  <c r="D140" i="1"/>
  <c r="H140" i="1" s="1"/>
  <c r="C140" i="1"/>
  <c r="G139" i="1"/>
  <c r="D139" i="1"/>
  <c r="H139" i="1" s="1"/>
  <c r="C139" i="1"/>
  <c r="G138" i="1"/>
  <c r="D138" i="1"/>
  <c r="H138" i="1" s="1"/>
  <c r="C138" i="1"/>
  <c r="G137" i="1"/>
  <c r="D137" i="1"/>
  <c r="H137" i="1" s="1"/>
  <c r="C137" i="1"/>
  <c r="G136" i="1"/>
  <c r="D136" i="1"/>
  <c r="H136" i="1" s="1"/>
  <c r="D135" i="1"/>
  <c r="H135" i="1" s="1"/>
  <c r="C135" i="1"/>
  <c r="D134" i="1"/>
  <c r="H134" i="1" s="1"/>
  <c r="C134" i="1"/>
  <c r="D133" i="1"/>
  <c r="H133" i="1" s="1"/>
  <c r="C133" i="1"/>
  <c r="D132" i="1"/>
  <c r="H132" i="1" s="1"/>
  <c r="C132" i="1"/>
  <c r="D131" i="1"/>
  <c r="H131" i="1" s="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D123" i="1"/>
  <c r="C123" i="1"/>
  <c r="G123" i="1" s="1"/>
  <c r="D122" i="1"/>
  <c r="C122" i="1"/>
  <c r="G122" i="1" s="1"/>
  <c r="D121" i="1"/>
  <c r="D120" i="1"/>
  <c r="C120" i="1"/>
  <c r="G120" i="1" s="1"/>
  <c r="D119" i="1"/>
  <c r="C119" i="1"/>
  <c r="G119" i="1" s="1"/>
  <c r="D118" i="1"/>
  <c r="C118" i="1"/>
  <c r="G118" i="1" s="1"/>
  <c r="D117" i="1"/>
  <c r="C117" i="1"/>
  <c r="G117" i="1" s="1"/>
  <c r="D116" i="1"/>
  <c r="C116" i="1"/>
  <c r="G116" i="1" s="1"/>
  <c r="D115" i="1"/>
  <c r="C115" i="1"/>
  <c r="G115" i="1" s="1"/>
  <c r="D114" i="1"/>
  <c r="C114" i="1"/>
  <c r="G114" i="1" s="1"/>
  <c r="D113" i="1"/>
  <c r="C113" i="1"/>
  <c r="G113" i="1" s="1"/>
  <c r="D112" i="1"/>
  <c r="C112" i="1"/>
  <c r="G112" i="1" s="1"/>
  <c r="D111" i="1"/>
  <c r="C111" i="1"/>
  <c r="G111" i="1" s="1"/>
  <c r="D110" i="1"/>
  <c r="C110" i="1"/>
  <c r="G110" i="1" s="1"/>
  <c r="D109" i="1"/>
  <c r="C109" i="1"/>
  <c r="G109" i="1" s="1"/>
  <c r="D108" i="1"/>
  <c r="C108" i="1"/>
  <c r="G108" i="1" s="1"/>
  <c r="D107" i="1"/>
  <c r="C107" i="1"/>
  <c r="G107" i="1" s="1"/>
  <c r="D106" i="1"/>
  <c r="C106" i="1"/>
  <c r="G106" i="1" s="1"/>
  <c r="D105" i="1"/>
  <c r="C105" i="1"/>
  <c r="G105" i="1" s="1"/>
  <c r="D104" i="1"/>
  <c r="C104" i="1"/>
  <c r="G104" i="1" s="1"/>
  <c r="D103" i="1"/>
  <c r="C103" i="1"/>
  <c r="G103" i="1" s="1"/>
  <c r="D102" i="1"/>
  <c r="D101" i="1"/>
  <c r="C101" i="1"/>
  <c r="G101" i="1" s="1"/>
  <c r="D100" i="1"/>
  <c r="C100" i="1"/>
  <c r="G100" i="1" s="1"/>
  <c r="D99" i="1"/>
  <c r="C99" i="1"/>
  <c r="G99" i="1" s="1"/>
  <c r="D98" i="1"/>
  <c r="C98" i="1"/>
  <c r="G98" i="1" s="1"/>
  <c r="D97" i="1"/>
  <c r="C97" i="1"/>
  <c r="G97" i="1" s="1"/>
  <c r="D96" i="1"/>
  <c r="C96" i="1"/>
  <c r="G96" i="1" s="1"/>
  <c r="D95" i="1"/>
  <c r="C95" i="1"/>
  <c r="G95" i="1" s="1"/>
  <c r="D94" i="1"/>
  <c r="C94" i="1"/>
  <c r="G94" i="1" s="1"/>
  <c r="D93" i="1"/>
  <c r="C93" i="1"/>
  <c r="G93" i="1" s="1"/>
  <c r="D92" i="1"/>
  <c r="C92" i="1"/>
  <c r="G92" i="1" s="1"/>
  <c r="D91" i="1"/>
  <c r="C91" i="1"/>
  <c r="G91" i="1" s="1"/>
  <c r="D90" i="1"/>
  <c r="C90" i="1"/>
  <c r="G90" i="1" s="1"/>
  <c r="D89" i="1"/>
  <c r="C89" i="1"/>
  <c r="G89" i="1" s="1"/>
  <c r="D88" i="1"/>
  <c r="C88" i="1"/>
  <c r="G88" i="1" s="1"/>
  <c r="D87" i="1"/>
  <c r="C87" i="1"/>
  <c r="G87" i="1" s="1"/>
  <c r="D86" i="1"/>
  <c r="C86" i="1"/>
  <c r="G86" i="1" s="1"/>
  <c r="D85" i="1"/>
  <c r="C85" i="1"/>
  <c r="G85" i="1" s="1"/>
  <c r="D84" i="1"/>
  <c r="C84" i="1"/>
  <c r="G84" i="1" s="1"/>
  <c r="D83" i="1"/>
  <c r="C83" i="1"/>
  <c r="G83" i="1" s="1"/>
  <c r="D82" i="1"/>
  <c r="C82" i="1"/>
  <c r="G82" i="1" s="1"/>
  <c r="D81" i="1"/>
  <c r="C81" i="1"/>
  <c r="G81" i="1" s="1"/>
  <c r="D80" i="1"/>
  <c r="C80" i="1"/>
  <c r="G80" i="1" s="1"/>
  <c r="D79" i="1"/>
  <c r="C79" i="1"/>
  <c r="G79" i="1" s="1"/>
  <c r="D78" i="1"/>
  <c r="C78" i="1"/>
  <c r="G78" i="1" s="1"/>
  <c r="D77" i="1"/>
  <c r="C77" i="1"/>
  <c r="G77" i="1" s="1"/>
  <c r="D76" i="1"/>
  <c r="C76" i="1"/>
  <c r="G76" i="1" s="1"/>
  <c r="D75" i="1"/>
  <c r="C75" i="1"/>
  <c r="G75" i="1" s="1"/>
  <c r="D74" i="1"/>
  <c r="C74" i="1"/>
  <c r="G74" i="1" s="1"/>
  <c r="D73" i="1"/>
  <c r="C73" i="1"/>
  <c r="G73" i="1" s="1"/>
  <c r="D72" i="1"/>
  <c r="C72" i="1"/>
  <c r="G72" i="1" s="1"/>
  <c r="D71" i="1"/>
  <c r="C71" i="1"/>
  <c r="G71" i="1" s="1"/>
  <c r="D70" i="1"/>
  <c r="C70" i="1"/>
  <c r="G70" i="1" s="1"/>
  <c r="D69" i="1"/>
  <c r="C69" i="1"/>
  <c r="G69" i="1" s="1"/>
  <c r="D68" i="1"/>
  <c r="C68" i="1"/>
  <c r="G68" i="1" s="1"/>
  <c r="D67" i="1"/>
  <c r="C67" i="1"/>
  <c r="G67" i="1" s="1"/>
  <c r="D66" i="1"/>
  <c r="C66" i="1"/>
  <c r="G66" i="1" s="1"/>
  <c r="D65" i="1"/>
  <c r="C65" i="1"/>
  <c r="G65" i="1" s="1"/>
  <c r="D64" i="1"/>
  <c r="C64" i="1"/>
  <c r="G64" i="1" s="1"/>
  <c r="D63" i="1"/>
  <c r="C63" i="1"/>
  <c r="G63" i="1" s="1"/>
  <c r="D62" i="1"/>
  <c r="C62" i="1"/>
  <c r="G62" i="1" s="1"/>
  <c r="D61" i="1"/>
  <c r="C61" i="1"/>
  <c r="G61" i="1" s="1"/>
  <c r="D60" i="1"/>
  <c r="C60" i="1"/>
  <c r="G60" i="1" s="1"/>
  <c r="D59" i="1"/>
  <c r="C59" i="1"/>
  <c r="G59" i="1" s="1"/>
  <c r="D58" i="1"/>
  <c r="C58" i="1"/>
  <c r="G58" i="1" s="1"/>
  <c r="D57" i="1"/>
  <c r="C57" i="1"/>
  <c r="G57" i="1" s="1"/>
  <c r="D56" i="1"/>
  <c r="C56" i="1"/>
  <c r="G56" i="1" s="1"/>
  <c r="D55" i="1"/>
  <c r="C55" i="1"/>
  <c r="G55" i="1" s="1"/>
  <c r="D54" i="1"/>
  <c r="C54" i="1"/>
  <c r="G54" i="1" s="1"/>
  <c r="D53" i="1"/>
  <c r="C53" i="1"/>
  <c r="G53" i="1" s="1"/>
  <c r="D52" i="1"/>
  <c r="C52" i="1"/>
  <c r="G52" i="1" s="1"/>
  <c r="D51" i="1"/>
  <c r="C51" i="1"/>
  <c r="G51" i="1" s="1"/>
  <c r="D50" i="1"/>
  <c r="C50" i="1"/>
  <c r="G50" i="1" s="1"/>
  <c r="D49" i="1"/>
  <c r="C49" i="1"/>
  <c r="G49" i="1" s="1"/>
  <c r="D48" i="1"/>
  <c r="C48" i="1"/>
  <c r="G48" i="1" s="1"/>
  <c r="D47" i="1"/>
  <c r="C47" i="1"/>
  <c r="G47" i="1" s="1"/>
  <c r="D46" i="1"/>
  <c r="C46" i="1"/>
  <c r="G46" i="1" s="1"/>
  <c r="D45" i="1"/>
  <c r="D44" i="1"/>
  <c r="C44" i="1"/>
  <c r="G44" i="1" s="1"/>
  <c r="D43" i="1"/>
  <c r="C43" i="1"/>
  <c r="G43" i="1" s="1"/>
  <c r="D42" i="1"/>
  <c r="C42" i="1"/>
  <c r="G42" i="1" s="1"/>
  <c r="D41" i="1"/>
  <c r="C41" i="1"/>
  <c r="G41" i="1" s="1"/>
  <c r="D40" i="1"/>
  <c r="C40" i="1"/>
  <c r="G40" i="1" s="1"/>
  <c r="D39" i="1"/>
  <c r="C39" i="1"/>
  <c r="G39" i="1" s="1"/>
  <c r="D38" i="1"/>
  <c r="C38" i="1"/>
  <c r="G38" i="1" s="1"/>
  <c r="D37" i="1"/>
  <c r="C37" i="1"/>
  <c r="G37" i="1" s="1"/>
  <c r="D36" i="1"/>
  <c r="C36" i="1"/>
  <c r="G36" i="1" s="1"/>
  <c r="D35" i="1"/>
  <c r="C35" i="1"/>
  <c r="G35" i="1" s="1"/>
  <c r="D34" i="1"/>
  <c r="C34" i="1"/>
  <c r="G34" i="1" s="1"/>
  <c r="D33" i="1"/>
  <c r="C33" i="1"/>
  <c r="G33" i="1" s="1"/>
  <c r="D32" i="1"/>
  <c r="C32" i="1"/>
  <c r="G32" i="1" s="1"/>
  <c r="D31" i="1"/>
  <c r="C31" i="1"/>
  <c r="G31" i="1" s="1"/>
  <c r="D30" i="1"/>
  <c r="C30" i="1"/>
  <c r="G30" i="1" s="1"/>
  <c r="D29" i="1"/>
  <c r="C29" i="1"/>
  <c r="G29" i="1" s="1"/>
  <c r="D28" i="1"/>
  <c r="C28" i="1"/>
  <c r="G28" i="1" s="1"/>
  <c r="D27" i="1"/>
  <c r="C27" i="1"/>
  <c r="G27" i="1" s="1"/>
  <c r="D26" i="1"/>
  <c r="C26" i="1"/>
  <c r="G26" i="1" s="1"/>
  <c r="D25" i="1"/>
  <c r="C25" i="1"/>
  <c r="G25" i="1" s="1"/>
  <c r="D24" i="1"/>
  <c r="C24" i="1"/>
  <c r="H24" i="1" s="1"/>
  <c r="D23" i="1"/>
  <c r="C23" i="1"/>
  <c r="G23" i="1" s="1"/>
  <c r="D22" i="1"/>
  <c r="C22" i="1"/>
  <c r="G22" i="1" s="1"/>
  <c r="D21" i="1"/>
  <c r="C21" i="1"/>
  <c r="G21" i="1" s="1"/>
  <c r="D20" i="1"/>
  <c r="C20" i="1"/>
  <c r="H20" i="1" s="1"/>
  <c r="D19" i="1"/>
  <c r="C19" i="1"/>
  <c r="G19" i="1" s="1"/>
  <c r="D18" i="1"/>
  <c r="C18" i="1"/>
  <c r="H18" i="1" s="1"/>
  <c r="D17" i="1"/>
  <c r="C17" i="1"/>
  <c r="G17" i="1" s="1"/>
  <c r="D16" i="1"/>
  <c r="C16" i="1"/>
  <c r="H16" i="1" s="1"/>
  <c r="D15" i="1"/>
  <c r="C15" i="1"/>
  <c r="G15" i="1" s="1"/>
  <c r="D14" i="1"/>
  <c r="C14" i="1"/>
  <c r="H14" i="1" s="1"/>
  <c r="D13" i="1"/>
  <c r="C13" i="1"/>
  <c r="G13" i="1" s="1"/>
  <c r="D12" i="1"/>
  <c r="C12" i="1"/>
  <c r="H12" i="1" s="1"/>
  <c r="D11" i="1"/>
  <c r="C11" i="1"/>
  <c r="H11" i="1" s="1"/>
  <c r="D10" i="1"/>
  <c r="C10" i="1"/>
  <c r="G10" i="1" s="1"/>
  <c r="D9" i="1"/>
  <c r="C9" i="1"/>
  <c r="H9" i="1" s="1"/>
  <c r="D8" i="1"/>
  <c r="C8" i="1"/>
  <c r="G8" i="1" s="1"/>
  <c r="D7" i="1"/>
  <c r="C7" i="1"/>
  <c r="H7" i="1" s="1"/>
  <c r="D6" i="1"/>
  <c r="C6" i="1"/>
  <c r="G6" i="1" s="1"/>
  <c r="D5" i="1"/>
  <c r="C5" i="1"/>
  <c r="H5" i="1" s="1"/>
  <c r="D4" i="1"/>
  <c r="C4" i="1"/>
  <c r="G4" i="1" s="1"/>
  <c r="G1261" i="1" l="1"/>
  <c r="H1264" i="1"/>
  <c r="G1264" i="1"/>
  <c r="F260" i="5"/>
  <c r="E255" i="5"/>
  <c r="D1259" i="1" s="1"/>
  <c r="G5" i="1"/>
  <c r="G7" i="1"/>
  <c r="G9" i="1"/>
  <c r="G11" i="1"/>
  <c r="G12" i="1"/>
  <c r="G14" i="1"/>
  <c r="G16" i="1"/>
  <c r="G18" i="1"/>
  <c r="G20" i="1"/>
  <c r="G24" i="1"/>
  <c r="H4" i="1"/>
  <c r="H6" i="1"/>
  <c r="H8" i="1"/>
  <c r="H10" i="1"/>
  <c r="H13" i="1"/>
  <c r="H15" i="1"/>
  <c r="H17" i="1"/>
  <c r="H19" i="1"/>
  <c r="H21" i="1"/>
  <c r="H22" i="1"/>
  <c r="H23" i="1"/>
  <c r="H25" i="1"/>
  <c r="H26" i="1"/>
  <c r="H27" i="1"/>
  <c r="H28" i="1"/>
  <c r="H29" i="1"/>
  <c r="H30" i="1"/>
  <c r="H31" i="1"/>
  <c r="H32" i="1"/>
  <c r="H33" i="1"/>
  <c r="H34" i="1"/>
  <c r="H35" i="1"/>
  <c r="H36" i="1"/>
  <c r="H37" i="1"/>
  <c r="H38" i="1"/>
  <c r="H39" i="1"/>
  <c r="H40" i="1"/>
  <c r="H41" i="1"/>
  <c r="H42" i="1"/>
  <c r="H43" i="1"/>
  <c r="H44"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3" i="1"/>
  <c r="H104" i="1"/>
  <c r="H105" i="1"/>
  <c r="H106" i="1"/>
  <c r="H107" i="1"/>
  <c r="H108" i="1"/>
  <c r="H109" i="1"/>
  <c r="H110" i="1"/>
  <c r="H111" i="1"/>
  <c r="H112" i="1"/>
  <c r="H113" i="1"/>
  <c r="H114" i="1"/>
  <c r="H115" i="1"/>
  <c r="H116" i="1"/>
  <c r="H117" i="1"/>
  <c r="H118" i="1"/>
  <c r="H119" i="1"/>
  <c r="H120" i="1"/>
  <c r="H122" i="1"/>
  <c r="H123" i="1"/>
  <c r="H173" i="1"/>
  <c r="H177" i="1"/>
  <c r="H181" i="1"/>
  <c r="H185" i="1"/>
  <c r="H189" i="1"/>
  <c r="H193" i="1"/>
  <c r="H197" i="1"/>
  <c r="G200" i="1"/>
  <c r="G204" i="1"/>
  <c r="G208" i="1"/>
  <c r="H346" i="1"/>
  <c r="G346" i="1"/>
  <c r="H348" i="1"/>
  <c r="G348" i="1"/>
  <c r="H350" i="1"/>
  <c r="G350" i="1"/>
  <c r="H352" i="1"/>
  <c r="G352" i="1"/>
  <c r="H354" i="1"/>
  <c r="G354" i="1"/>
  <c r="H361" i="1"/>
  <c r="G361" i="1"/>
  <c r="H369" i="1"/>
  <c r="G369" i="1"/>
  <c r="H371" i="1"/>
  <c r="G371" i="1"/>
  <c r="H373" i="1"/>
  <c r="G373" i="1"/>
  <c r="H375" i="1"/>
  <c r="G375" i="1"/>
  <c r="H377" i="1"/>
  <c r="G377" i="1"/>
  <c r="H379" i="1"/>
  <c r="G379" i="1"/>
  <c r="H381" i="1"/>
  <c r="G381" i="1"/>
  <c r="H383" i="1"/>
  <c r="G383" i="1"/>
  <c r="H385" i="1"/>
  <c r="G385" i="1"/>
  <c r="H387" i="1"/>
  <c r="G387" i="1"/>
  <c r="G402" i="1"/>
  <c r="H402" i="1"/>
  <c r="G444" i="1"/>
  <c r="H444" i="1"/>
  <c r="G450" i="1"/>
  <c r="H450" i="1"/>
  <c r="G576" i="1"/>
  <c r="H576" i="1"/>
  <c r="H245" i="1"/>
  <c r="G245" i="1"/>
  <c r="H247" i="1"/>
  <c r="G247" i="1"/>
  <c r="H249" i="1"/>
  <c r="G249" i="1"/>
  <c r="H272" i="1"/>
  <c r="G272" i="1"/>
  <c r="H274" i="1"/>
  <c r="G274" i="1"/>
  <c r="H276" i="1"/>
  <c r="G276" i="1"/>
  <c r="H278" i="1"/>
  <c r="G278" i="1"/>
  <c r="H280" i="1"/>
  <c r="G280" i="1"/>
  <c r="H282" i="1"/>
  <c r="G282" i="1"/>
  <c r="H284" i="1"/>
  <c r="G284" i="1"/>
  <c r="H286" i="1"/>
  <c r="G286" i="1"/>
  <c r="H288" i="1"/>
  <c r="G288" i="1"/>
  <c r="H290" i="1"/>
  <c r="G290" i="1"/>
  <c r="H292" i="1"/>
  <c r="G292" i="1"/>
  <c r="H294" i="1"/>
  <c r="G294" i="1"/>
  <c r="H357" i="1"/>
  <c r="G357" i="1"/>
  <c r="G398" i="1"/>
  <c r="H398" i="1"/>
  <c r="G432" i="1"/>
  <c r="H432" i="1"/>
  <c r="G437" i="1"/>
  <c r="H437" i="1"/>
  <c r="G490" i="1"/>
  <c r="H490" i="1"/>
  <c r="H505" i="1"/>
  <c r="G505" i="1"/>
  <c r="H532" i="1"/>
  <c r="G532" i="1"/>
  <c r="H540" i="1"/>
  <c r="G540" i="1"/>
  <c r="H548" i="1"/>
  <c r="G548" i="1"/>
  <c r="H556" i="1"/>
  <c r="G556" i="1"/>
  <c r="H564" i="1"/>
  <c r="G564" i="1"/>
  <c r="G571" i="1"/>
  <c r="H571" i="1"/>
  <c r="G573" i="1"/>
  <c r="H573" i="1"/>
  <c r="G131" i="1"/>
  <c r="G132" i="1"/>
  <c r="G133" i="1"/>
  <c r="G134" i="1"/>
  <c r="G135" i="1"/>
  <c r="G151" i="1"/>
  <c r="G152" i="1"/>
  <c r="G153" i="1"/>
  <c r="G154" i="1"/>
  <c r="G155" i="1"/>
  <c r="H171" i="1"/>
  <c r="H175" i="1"/>
  <c r="H179" i="1"/>
  <c r="H183" i="1"/>
  <c r="H187" i="1"/>
  <c r="H191" i="1"/>
  <c r="H195" i="1"/>
  <c r="G202" i="1"/>
  <c r="G206" i="1"/>
  <c r="G210" i="1"/>
  <c r="G251" i="1"/>
  <c r="G255" i="1"/>
  <c r="G307" i="1"/>
  <c r="G311" i="1"/>
  <c r="G315" i="1"/>
  <c r="H345" i="1"/>
  <c r="G345" i="1"/>
  <c r="H347" i="1"/>
  <c r="G347" i="1"/>
  <c r="H349" i="1"/>
  <c r="G349" i="1"/>
  <c r="H351" i="1"/>
  <c r="G351" i="1"/>
  <c r="H353" i="1"/>
  <c r="G353" i="1"/>
  <c r="G366" i="1"/>
  <c r="H370" i="1"/>
  <c r="G370" i="1"/>
  <c r="H372" i="1"/>
  <c r="G372" i="1"/>
  <c r="H374" i="1"/>
  <c r="G374" i="1"/>
  <c r="H376" i="1"/>
  <c r="G376" i="1"/>
  <c r="H378" i="1"/>
  <c r="G378" i="1"/>
  <c r="H380" i="1"/>
  <c r="G380" i="1"/>
  <c r="H382" i="1"/>
  <c r="G382" i="1"/>
  <c r="H384" i="1"/>
  <c r="G384" i="1"/>
  <c r="H386" i="1"/>
  <c r="G386" i="1"/>
  <c r="H407" i="1"/>
  <c r="G410" i="1"/>
  <c r="H410" i="1"/>
  <c r="G428" i="1"/>
  <c r="H428" i="1"/>
  <c r="G434" i="1"/>
  <c r="H434" i="1"/>
  <c r="H454" i="1"/>
  <c r="H457" i="1"/>
  <c r="H463" i="1"/>
  <c r="G463" i="1"/>
  <c r="G487" i="1"/>
  <c r="H487" i="1"/>
  <c r="H500" i="1"/>
  <c r="G500" i="1"/>
  <c r="H502" i="1"/>
  <c r="G502" i="1"/>
  <c r="H512" i="1"/>
  <c r="G512" i="1"/>
  <c r="G537" i="1"/>
  <c r="G545" i="1"/>
  <c r="G553" i="1"/>
  <c r="G561" i="1"/>
  <c r="H244" i="1"/>
  <c r="H246" i="1"/>
  <c r="G246" i="1"/>
  <c r="H248" i="1"/>
  <c r="G248" i="1"/>
  <c r="G254" i="1"/>
  <c r="H271" i="1"/>
  <c r="G271" i="1"/>
  <c r="H273" i="1"/>
  <c r="G273" i="1"/>
  <c r="H275" i="1"/>
  <c r="G275" i="1"/>
  <c r="H277" i="1"/>
  <c r="G277" i="1"/>
  <c r="H279" i="1"/>
  <c r="G279" i="1"/>
  <c r="H281" i="1"/>
  <c r="G281" i="1"/>
  <c r="H283" i="1"/>
  <c r="G283" i="1"/>
  <c r="H285" i="1"/>
  <c r="G285" i="1"/>
  <c r="H287" i="1"/>
  <c r="G287" i="1"/>
  <c r="H289" i="1"/>
  <c r="G289" i="1"/>
  <c r="H291" i="1"/>
  <c r="G291" i="1"/>
  <c r="H293" i="1"/>
  <c r="G293" i="1"/>
  <c r="H365" i="1"/>
  <c r="G365" i="1"/>
  <c r="G406" i="1"/>
  <c r="H406" i="1"/>
  <c r="G416" i="1"/>
  <c r="H416" i="1"/>
  <c r="G448" i="1"/>
  <c r="H448" i="1"/>
  <c r="G453" i="1"/>
  <c r="H453" i="1"/>
  <c r="G509" i="1"/>
  <c r="H528" i="1"/>
  <c r="H536" i="1"/>
  <c r="G536" i="1"/>
  <c r="H544" i="1"/>
  <c r="G544" i="1"/>
  <c r="H552" i="1"/>
  <c r="G552" i="1"/>
  <c r="H560" i="1"/>
  <c r="G560" i="1"/>
  <c r="G567" i="1"/>
  <c r="H567" i="1"/>
  <c r="H577" i="1"/>
  <c r="G440" i="1"/>
  <c r="H440" i="1"/>
  <c r="G456" i="1"/>
  <c r="H456" i="1"/>
  <c r="G493" i="1"/>
  <c r="H493" i="1"/>
  <c r="G527" i="1"/>
  <c r="H527" i="1"/>
  <c r="G436" i="1"/>
  <c r="H436" i="1"/>
  <c r="G452" i="1"/>
  <c r="H452" i="1"/>
  <c r="H486" i="1"/>
  <c r="G489" i="1"/>
  <c r="H489" i="1"/>
  <c r="G498" i="1"/>
  <c r="G501" i="1"/>
  <c r="H504" i="1"/>
  <c r="G504" i="1"/>
  <c r="G511" i="1"/>
  <c r="G515" i="1"/>
  <c r="G531" i="1"/>
  <c r="G535" i="1"/>
  <c r="G539" i="1"/>
  <c r="G543" i="1"/>
  <c r="G547" i="1"/>
  <c r="G551" i="1"/>
  <c r="G555" i="1"/>
  <c r="G559" i="1"/>
  <c r="G563" i="1"/>
  <c r="H569" i="1"/>
  <c r="H572" i="1"/>
  <c r="G575" i="1"/>
  <c r="H575" i="1"/>
  <c r="G1552" i="1"/>
  <c r="J1552" i="1"/>
  <c r="G1548" i="1"/>
  <c r="J1548" i="1"/>
  <c r="H1546" i="1"/>
  <c r="G1546" i="1"/>
  <c r="J1546" i="1"/>
  <c r="F126" i="4"/>
  <c r="D125" i="4"/>
  <c r="F202" i="4"/>
  <c r="C198" i="1"/>
  <c r="F321" i="4"/>
  <c r="C316" i="1"/>
  <c r="F341" i="4"/>
  <c r="C336" i="1"/>
  <c r="F401" i="4"/>
  <c r="C396" i="1"/>
  <c r="F466" i="4"/>
  <c r="C460" i="1"/>
  <c r="F514" i="4"/>
  <c r="C508" i="1"/>
  <c r="F532" i="4"/>
  <c r="C526" i="1"/>
  <c r="F536" i="4"/>
  <c r="C530" i="1"/>
  <c r="C641" i="1"/>
  <c r="F647" i="4"/>
  <c r="F35" i="5"/>
  <c r="C1040" i="1"/>
  <c r="D1215" i="1"/>
  <c r="E203" i="5"/>
  <c r="F248" i="5"/>
  <c r="C1252" i="1"/>
  <c r="F252" i="5"/>
  <c r="D251" i="5"/>
  <c r="C1256" i="1"/>
  <c r="F256" i="5"/>
  <c r="D255" i="5"/>
  <c r="C1260" i="1"/>
  <c r="F13" i="6"/>
  <c r="D1409" i="1"/>
  <c r="D1431" i="1"/>
  <c r="I28" i="3"/>
  <c r="H1544" i="1"/>
  <c r="G1544" i="1"/>
  <c r="J1544" i="1"/>
  <c r="J1560" i="1"/>
  <c r="I1567" i="1"/>
  <c r="I1573" i="1"/>
  <c r="I1580" i="1"/>
  <c r="H1597" i="1"/>
  <c r="G1597" i="1"/>
  <c r="H1601" i="1"/>
  <c r="G1601" i="1"/>
  <c r="H1605" i="1"/>
  <c r="G1605" i="1"/>
  <c r="H1609" i="1"/>
  <c r="G1609" i="1"/>
  <c r="H1613" i="1"/>
  <c r="G1613" i="1"/>
  <c r="H1617" i="1"/>
  <c r="G1617" i="1"/>
  <c r="H1625" i="1"/>
  <c r="G1625" i="1"/>
  <c r="H1629" i="1"/>
  <c r="G1629" i="1"/>
  <c r="H1633" i="1"/>
  <c r="G1633" i="1"/>
  <c r="H1637" i="1"/>
  <c r="G1637" i="1"/>
  <c r="H1641" i="1"/>
  <c r="G1641" i="1"/>
  <c r="H1645" i="1"/>
  <c r="G1645" i="1"/>
  <c r="H1649" i="1"/>
  <c r="G1649" i="1"/>
  <c r="H1653" i="1"/>
  <c r="G1653" i="1"/>
  <c r="H1657" i="1"/>
  <c r="G1657" i="1"/>
  <c r="H1661" i="1"/>
  <c r="G1661" i="1"/>
  <c r="H1665" i="1"/>
  <c r="G1665" i="1"/>
  <c r="H1669" i="1"/>
  <c r="G1669" i="1"/>
  <c r="H1673" i="1"/>
  <c r="G1673" i="1"/>
  <c r="H1677" i="1"/>
  <c r="G1677" i="1"/>
  <c r="H1681" i="1"/>
  <c r="G1681" i="1"/>
  <c r="H1685" i="1"/>
  <c r="G1685" i="1"/>
  <c r="F50" i="4"/>
  <c r="D49" i="4"/>
  <c r="D106" i="4"/>
  <c r="F160" i="4"/>
  <c r="C156" i="1"/>
  <c r="F216" i="4"/>
  <c r="C212" i="1"/>
  <c r="C258" i="1"/>
  <c r="D373" i="4"/>
  <c r="F393" i="4"/>
  <c r="C388" i="1"/>
  <c r="F584" i="4"/>
  <c r="C578" i="1"/>
  <c r="F616" i="4"/>
  <c r="C610" i="1"/>
  <c r="F630" i="4"/>
  <c r="C624" i="1"/>
  <c r="D629" i="4"/>
  <c r="E178" i="5"/>
  <c r="F181" i="5"/>
  <c r="D1185" i="1"/>
  <c r="G210" i="9"/>
  <c r="E210" i="9" s="1"/>
  <c r="B210" i="9" s="1"/>
  <c r="H1542" i="1"/>
  <c r="G1542" i="1"/>
  <c r="J1542" i="1"/>
  <c r="I1549" i="1"/>
  <c r="I1550" i="1"/>
  <c r="I1553" i="1"/>
  <c r="I1554" i="1"/>
  <c r="I1557" i="1"/>
  <c r="I1558" i="1"/>
  <c r="I1561" i="1"/>
  <c r="I1562" i="1"/>
  <c r="J1567" i="1"/>
  <c r="J1573" i="1"/>
  <c r="J1580" i="1"/>
  <c r="G174" i="9"/>
  <c r="E174" i="9" s="1"/>
  <c r="B174" i="9" s="1"/>
  <c r="F8" i="4"/>
  <c r="D7" i="4"/>
  <c r="F154" i="4"/>
  <c r="C150" i="1"/>
  <c r="D153" i="4"/>
  <c r="F170" i="4"/>
  <c r="C166" i="1"/>
  <c r="F254" i="4"/>
  <c r="C250" i="1"/>
  <c r="F274" i="4"/>
  <c r="C270" i="1"/>
  <c r="D273" i="4"/>
  <c r="D308" i="4"/>
  <c r="C304" i="1"/>
  <c r="F648" i="4"/>
  <c r="C642" i="1"/>
  <c r="F470" i="4"/>
  <c r="C464" i="1"/>
  <c r="F502" i="4"/>
  <c r="C496" i="1"/>
  <c r="H156" i="9"/>
  <c r="D601" i="1"/>
  <c r="D603" i="1"/>
  <c r="F609" i="4"/>
  <c r="D1538" i="1"/>
  <c r="I33" i="3"/>
  <c r="D6" i="8"/>
  <c r="C1595" i="1"/>
  <c r="H1548" i="1"/>
  <c r="J1550" i="1"/>
  <c r="H1552" i="1"/>
  <c r="J1554" i="1"/>
  <c r="J1558" i="1"/>
  <c r="H1560" i="1"/>
  <c r="I1560" i="1" s="1"/>
  <c r="J1562" i="1"/>
  <c r="I1564" i="1"/>
  <c r="I1565" i="1"/>
  <c r="I1568" i="1"/>
  <c r="I1569" i="1"/>
  <c r="I1574" i="1"/>
  <c r="I1575" i="1"/>
  <c r="I1578" i="1"/>
  <c r="I1581" i="1"/>
  <c r="H1585" i="1"/>
  <c r="G1585" i="1"/>
  <c r="H1589" i="1"/>
  <c r="G1589" i="1"/>
  <c r="H1593" i="1"/>
  <c r="G1593" i="1"/>
  <c r="E7" i="4"/>
  <c r="F23" i="4"/>
  <c r="F134" i="4"/>
  <c r="C130" i="1"/>
  <c r="F140" i="4"/>
  <c r="E152" i="4"/>
  <c r="D164" i="4"/>
  <c r="F221" i="4"/>
  <c r="F237" i="4"/>
  <c r="F246" i="4"/>
  <c r="C242" i="1"/>
  <c r="E262" i="4"/>
  <c r="D258" i="1" s="1"/>
  <c r="F349" i="4"/>
  <c r="C344" i="1"/>
  <c r="F374" i="4"/>
  <c r="E373" i="4"/>
  <c r="E648" i="4"/>
  <c r="D642" i="1" s="1"/>
  <c r="F572" i="4"/>
  <c r="C566" i="1"/>
  <c r="D571" i="4"/>
  <c r="D535" i="4" s="1"/>
  <c r="D579" i="1"/>
  <c r="E584" i="4"/>
  <c r="D578" i="1" s="1"/>
  <c r="F71" i="5"/>
  <c r="D70" i="5"/>
  <c r="C1076" i="1"/>
  <c r="F54" i="6"/>
  <c r="C1450" i="1"/>
  <c r="F82" i="6"/>
  <c r="C1478" i="1"/>
  <c r="F90" i="6"/>
  <c r="D89" i="6"/>
  <c r="C1486" i="1"/>
  <c r="F220" i="5"/>
  <c r="D219" i="5"/>
  <c r="F297" i="5"/>
  <c r="E296" i="5"/>
  <c r="D1300" i="1" s="1"/>
  <c r="F6" i="6"/>
  <c r="D5" i="6"/>
  <c r="F129" i="6"/>
  <c r="J1549" i="1"/>
  <c r="J1551" i="1"/>
  <c r="J1553" i="1"/>
  <c r="J1557" i="1"/>
  <c r="J1559" i="1"/>
  <c r="J1561" i="1"/>
  <c r="J1564" i="1"/>
  <c r="J1566" i="1"/>
  <c r="J1568" i="1"/>
  <c r="J1570" i="1"/>
  <c r="J1574" i="1"/>
  <c r="J1576" i="1"/>
  <c r="J1579" i="1"/>
  <c r="J1581" i="1"/>
  <c r="G1584" i="1"/>
  <c r="G1588" i="1"/>
  <c r="G1592" i="1"/>
  <c r="G1596" i="1"/>
  <c r="G1600" i="1"/>
  <c r="G1604" i="1"/>
  <c r="G1608" i="1"/>
  <c r="G1612" i="1"/>
  <c r="G1616" i="1"/>
  <c r="G1620" i="1"/>
  <c r="G1624" i="1"/>
  <c r="G1628" i="1"/>
  <c r="G1632" i="1"/>
  <c r="G1636" i="1"/>
  <c r="G1640" i="1"/>
  <c r="G1644" i="1"/>
  <c r="G1648" i="1"/>
  <c r="G1652" i="1"/>
  <c r="G1656" i="1"/>
  <c r="G1660" i="1"/>
  <c r="G1664" i="1"/>
  <c r="G1668" i="1"/>
  <c r="G1672" i="1"/>
  <c r="G1676" i="1"/>
  <c r="G1680" i="1"/>
  <c r="G1684" i="1"/>
  <c r="D361" i="4"/>
  <c r="D522" i="4"/>
  <c r="G338" i="9"/>
  <c r="F203" i="5"/>
  <c r="E219" i="5"/>
  <c r="E5" i="6"/>
  <c r="B26" i="9"/>
  <c r="B34" i="9"/>
  <c r="B42" i="9"/>
  <c r="B50" i="9"/>
  <c r="B58" i="9"/>
  <c r="G208" i="9"/>
  <c r="E208" i="9" s="1"/>
  <c r="B208" i="9" s="1"/>
  <c r="G176" i="9"/>
  <c r="E176" i="9" s="1"/>
  <c r="B176" i="9" s="1"/>
  <c r="D431" i="4"/>
  <c r="D479" i="4"/>
  <c r="D491" i="4"/>
  <c r="D597" i="4"/>
  <c r="E156" i="9"/>
  <c r="B156" i="9" s="1"/>
  <c r="F8" i="5"/>
  <c r="E7" i="5"/>
  <c r="F13" i="5"/>
  <c r="D12" i="5"/>
  <c r="H337" i="9"/>
  <c r="E337" i="9" s="1"/>
  <c r="B337" i="9" s="1"/>
  <c r="F197" i="5"/>
  <c r="D35" i="6"/>
  <c r="F115" i="6"/>
  <c r="E114" i="6"/>
  <c r="D5" i="7"/>
  <c r="E316" i="9"/>
  <c r="B316" i="9" s="1"/>
  <c r="L207" i="9"/>
  <c r="F207" i="9" s="1"/>
  <c r="G211" i="9"/>
  <c r="E211" i="9" s="1"/>
  <c r="B211" i="9" s="1"/>
  <c r="G315" i="9"/>
  <c r="D135" i="5"/>
  <c r="H316" i="9"/>
  <c r="H315" i="9"/>
  <c r="G175" i="9"/>
  <c r="E175" i="9" s="1"/>
  <c r="B175" i="9" s="1"/>
  <c r="G177" i="9"/>
  <c r="E177" i="9" s="1"/>
  <c r="B177" i="9" s="1"/>
  <c r="G179" i="9"/>
  <c r="F269" i="9"/>
  <c r="B269" i="9" s="1"/>
  <c r="F150" i="5"/>
  <c r="D177" i="5"/>
  <c r="G310" i="9"/>
  <c r="H309" i="9"/>
  <c r="M228" i="9"/>
  <c r="G309" i="9"/>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H310" i="9"/>
  <c r="G180" i="9"/>
  <c r="E180" i="9" s="1"/>
  <c r="B180" i="9" s="1"/>
  <c r="H179" i="9"/>
  <c r="I10" i="9"/>
  <c r="E162" i="9"/>
  <c r="B162" i="9" s="1"/>
  <c r="E170" i="9"/>
  <c r="B170" i="9" s="1"/>
  <c r="G209" i="9"/>
  <c r="E209" i="9" s="1"/>
  <c r="B209" i="9" s="1"/>
  <c r="B229" i="9"/>
  <c r="B237" i="9"/>
  <c r="B245" i="9"/>
  <c r="F298" i="9"/>
  <c r="B307" i="9"/>
  <c r="B232" i="9"/>
  <c r="B236" i="9"/>
  <c r="B240" i="9"/>
  <c r="B244" i="9"/>
  <c r="B248" i="9"/>
  <c r="F257" i="9"/>
  <c r="B257" i="9" s="1"/>
  <c r="F273" i="9"/>
  <c r="B273" i="9" s="1"/>
  <c r="B279" i="9"/>
  <c r="F289" i="9"/>
  <c r="B289" i="9" s="1"/>
  <c r="B312" i="9"/>
  <c r="B320" i="9"/>
  <c r="B340" i="9"/>
  <c r="B341" i="9"/>
  <c r="F342" i="9"/>
  <c r="E251" i="5" l="1"/>
  <c r="C529" i="1"/>
  <c r="G346" i="9"/>
  <c r="E346" i="9" s="1"/>
  <c r="C1538" i="1"/>
  <c r="H33" i="3"/>
  <c r="E6" i="5"/>
  <c r="D1012" i="1"/>
  <c r="I22" i="3"/>
  <c r="C485" i="1"/>
  <c r="F491" i="4"/>
  <c r="D360" i="4"/>
  <c r="C356" i="1"/>
  <c r="F361" i="4"/>
  <c r="H1478" i="1"/>
  <c r="G1478" i="1"/>
  <c r="H1076" i="1"/>
  <c r="G1076" i="1"/>
  <c r="H579" i="1"/>
  <c r="G579" i="1"/>
  <c r="E6" i="4"/>
  <c r="D3" i="1"/>
  <c r="H601" i="1"/>
  <c r="G601" i="1"/>
  <c r="H270" i="1"/>
  <c r="G270" i="1"/>
  <c r="G166" i="1"/>
  <c r="H166" i="1"/>
  <c r="F629" i="4"/>
  <c r="C623" i="1"/>
  <c r="G212" i="1"/>
  <c r="H212" i="1"/>
  <c r="F106" i="4"/>
  <c r="C102" i="1"/>
  <c r="I1544" i="1"/>
  <c r="H1409" i="1"/>
  <c r="G1409" i="1"/>
  <c r="G1252" i="1"/>
  <c r="H1252" i="1"/>
  <c r="G1040" i="1"/>
  <c r="H1040" i="1"/>
  <c r="H198" i="1"/>
  <c r="G198" i="1"/>
  <c r="I1552" i="1"/>
  <c r="F228" i="9"/>
  <c r="B228" i="9" s="1"/>
  <c r="E310" i="9"/>
  <c r="B310" i="9" s="1"/>
  <c r="D1510" i="1"/>
  <c r="I30" i="3"/>
  <c r="C473" i="1"/>
  <c r="F479" i="4"/>
  <c r="H1300" i="1"/>
  <c r="G1300" i="1"/>
  <c r="H1486" i="1"/>
  <c r="G1486" i="1"/>
  <c r="F70" i="5"/>
  <c r="D69" i="5"/>
  <c r="C1075" i="1"/>
  <c r="F571" i="4"/>
  <c r="C565" i="1"/>
  <c r="E360" i="4"/>
  <c r="D368" i="1"/>
  <c r="H130" i="1"/>
  <c r="G130" i="1"/>
  <c r="G464" i="1"/>
  <c r="H464" i="1"/>
  <c r="H304" i="1"/>
  <c r="G304" i="1"/>
  <c r="F7" i="4"/>
  <c r="D6" i="4"/>
  <c r="C3" i="1"/>
  <c r="I1542" i="1"/>
  <c r="H1185" i="1"/>
  <c r="G1185" i="1"/>
  <c r="H624" i="1"/>
  <c r="G624" i="1"/>
  <c r="H578" i="1"/>
  <c r="G578" i="1"/>
  <c r="F373" i="4"/>
  <c r="C368" i="1"/>
  <c r="F49" i="4"/>
  <c r="C45" i="1"/>
  <c r="H1256" i="1"/>
  <c r="G1256" i="1"/>
  <c r="H530" i="1"/>
  <c r="G530" i="1"/>
  <c r="H508" i="1"/>
  <c r="G508" i="1"/>
  <c r="G396" i="1"/>
  <c r="H396" i="1"/>
  <c r="H316" i="1"/>
  <c r="G316" i="1"/>
  <c r="E309" i="9"/>
  <c r="B309" i="9" s="1"/>
  <c r="C1181" i="1"/>
  <c r="D176" i="5"/>
  <c r="H24" i="3"/>
  <c r="E179" i="9"/>
  <c r="B179" i="9" s="1"/>
  <c r="C1140" i="1"/>
  <c r="F135" i="5"/>
  <c r="F12" i="5"/>
  <c r="C1017" i="1"/>
  <c r="D7" i="5"/>
  <c r="C425" i="1"/>
  <c r="F431" i="4"/>
  <c r="D430" i="4"/>
  <c r="D1401" i="1"/>
  <c r="E141" i="6"/>
  <c r="I27" i="3"/>
  <c r="F114" i="6"/>
  <c r="F89" i="6"/>
  <c r="C1485" i="1"/>
  <c r="H1450" i="1"/>
  <c r="G1450" i="1"/>
  <c r="G566" i="1"/>
  <c r="H566" i="1"/>
  <c r="G242" i="1"/>
  <c r="H242" i="1"/>
  <c r="C160" i="1"/>
  <c r="F164" i="4"/>
  <c r="G1595" i="1"/>
  <c r="H1595" i="1"/>
  <c r="E535" i="4"/>
  <c r="F535" i="4" s="1"/>
  <c r="D417" i="4"/>
  <c r="C303" i="1"/>
  <c r="F308" i="4"/>
  <c r="H250" i="1"/>
  <c r="G250" i="1"/>
  <c r="G24" i="9"/>
  <c r="F153" i="4"/>
  <c r="D152" i="4"/>
  <c r="C149" i="1"/>
  <c r="H24" i="9"/>
  <c r="H258" i="1"/>
  <c r="G258" i="1"/>
  <c r="H156" i="1"/>
  <c r="G156" i="1"/>
  <c r="G1260" i="1"/>
  <c r="H1260" i="1"/>
  <c r="F251" i="5"/>
  <c r="C1255" i="1"/>
  <c r="H25" i="3"/>
  <c r="H338" i="9"/>
  <c r="E338" i="9" s="1"/>
  <c r="B338" i="9" s="1"/>
  <c r="D1207" i="1"/>
  <c r="F125" i="4"/>
  <c r="C121" i="1"/>
  <c r="I1548" i="1"/>
  <c r="E315" i="9"/>
  <c r="B315" i="9" s="1"/>
  <c r="F35" i="6"/>
  <c r="C1431" i="1"/>
  <c r="H28" i="3"/>
  <c r="C591" i="1"/>
  <c r="F597" i="4"/>
  <c r="H339" i="9"/>
  <c r="D1223" i="1"/>
  <c r="C516" i="1"/>
  <c r="F522" i="4"/>
  <c r="D141" i="6"/>
  <c r="G348" i="9" s="1"/>
  <c r="E348" i="9" s="1"/>
  <c r="F5" i="6"/>
  <c r="C1401" i="1"/>
  <c r="H27" i="3"/>
  <c r="G339" i="9"/>
  <c r="E339" i="9" s="1"/>
  <c r="B339" i="9" s="1"/>
  <c r="F219" i="5"/>
  <c r="C1223" i="1"/>
  <c r="H344" i="1"/>
  <c r="G344" i="1"/>
  <c r="E299" i="4"/>
  <c r="I18" i="3"/>
  <c r="D148" i="1"/>
  <c r="G343" i="9"/>
  <c r="E343" i="9" s="1"/>
  <c r="C1583" i="1"/>
  <c r="D44" i="8"/>
  <c r="G603" i="1"/>
  <c r="H603" i="1"/>
  <c r="H496" i="1"/>
  <c r="G496" i="1"/>
  <c r="H642" i="1"/>
  <c r="G642" i="1"/>
  <c r="F273" i="4"/>
  <c r="C269" i="1"/>
  <c r="H150" i="1"/>
  <c r="G150" i="1"/>
  <c r="H336" i="9"/>
  <c r="E336" i="9" s="1"/>
  <c r="B336" i="9" s="1"/>
  <c r="D1182" i="1"/>
  <c r="E177" i="5"/>
  <c r="F178" i="5"/>
  <c r="H610" i="1"/>
  <c r="G610" i="1"/>
  <c r="H388" i="1"/>
  <c r="G388" i="1"/>
  <c r="F262" i="4"/>
  <c r="F255" i="5"/>
  <c r="C1259" i="1"/>
  <c r="G1215" i="1"/>
  <c r="H1215" i="1"/>
  <c r="H641" i="1"/>
  <c r="G641" i="1"/>
  <c r="G526" i="1"/>
  <c r="H526" i="1"/>
  <c r="H460" i="1"/>
  <c r="G460" i="1"/>
  <c r="G336" i="1"/>
  <c r="H336" i="1"/>
  <c r="I1546" i="1"/>
  <c r="D1255" i="1" l="1"/>
  <c r="I25" i="3"/>
  <c r="B348" i="9"/>
  <c r="E347" i="9"/>
  <c r="E176" i="5"/>
  <c r="D1180" i="1" s="1"/>
  <c r="D1181" i="1"/>
  <c r="I24" i="3"/>
  <c r="H19" i="9"/>
  <c r="E19" i="9" s="1"/>
  <c r="B19" i="9" s="1"/>
  <c r="H1431" i="1"/>
  <c r="G1431" i="1"/>
  <c r="G121" i="1"/>
  <c r="H121" i="1"/>
  <c r="D639" i="4"/>
  <c r="F430" i="4"/>
  <c r="C424" i="1"/>
  <c r="H1017" i="1"/>
  <c r="G1017" i="1"/>
  <c r="F177" i="5"/>
  <c r="G45" i="1"/>
  <c r="H45" i="1"/>
  <c r="D422" i="4"/>
  <c r="H17" i="3"/>
  <c r="F6" i="4"/>
  <c r="C2" i="1"/>
  <c r="H1075" i="1"/>
  <c r="G1075" i="1"/>
  <c r="D1011" i="1"/>
  <c r="B343" i="9"/>
  <c r="H1259" i="1"/>
  <c r="G1259" i="1"/>
  <c r="H1182" i="1"/>
  <c r="G1182" i="1"/>
  <c r="G269" i="1"/>
  <c r="H269" i="1"/>
  <c r="K1481" i="9"/>
  <c r="G344" i="9"/>
  <c r="E344" i="9" s="1"/>
  <c r="B344" i="9" s="1"/>
  <c r="I39" i="3"/>
  <c r="C1621" i="1"/>
  <c r="H1223" i="1"/>
  <c r="G1223" i="1"/>
  <c r="H1401" i="1"/>
  <c r="G1401" i="1"/>
  <c r="H1255" i="1"/>
  <c r="G1255" i="1"/>
  <c r="E24" i="9"/>
  <c r="H303" i="1"/>
  <c r="G303" i="1"/>
  <c r="E418" i="4"/>
  <c r="D413" i="1" s="1"/>
  <c r="D355" i="1"/>
  <c r="E417" i="4"/>
  <c r="D412" i="1" s="1"/>
  <c r="F69" i="5"/>
  <c r="C1074" i="1"/>
  <c r="H23" i="3"/>
  <c r="H473" i="1"/>
  <c r="G473" i="1"/>
  <c r="G102" i="1"/>
  <c r="H102" i="1"/>
  <c r="G623" i="1"/>
  <c r="H623" i="1"/>
  <c r="G485" i="1"/>
  <c r="H485" i="1"/>
  <c r="D640" i="4"/>
  <c r="G1583" i="1"/>
  <c r="H1583" i="1"/>
  <c r="H11" i="3"/>
  <c r="E423" i="4"/>
  <c r="E301" i="4"/>
  <c r="D297" i="1" s="1"/>
  <c r="D295" i="1"/>
  <c r="H516" i="1"/>
  <c r="G516" i="1"/>
  <c r="G591" i="1"/>
  <c r="H591" i="1"/>
  <c r="H1207" i="1"/>
  <c r="G1207" i="1"/>
  <c r="G149" i="1"/>
  <c r="H149" i="1"/>
  <c r="C412" i="1"/>
  <c r="F417" i="4"/>
  <c r="H1485" i="1"/>
  <c r="G1485" i="1"/>
  <c r="D1537" i="1"/>
  <c r="I31" i="3"/>
  <c r="G425" i="1"/>
  <c r="H425" i="1"/>
  <c r="F176" i="5"/>
  <c r="C1180" i="1"/>
  <c r="H368" i="1"/>
  <c r="G368" i="1"/>
  <c r="G565" i="1"/>
  <c r="H565" i="1"/>
  <c r="E300" i="4"/>
  <c r="D296" i="1" s="1"/>
  <c r="I17" i="3"/>
  <c r="E422" i="4"/>
  <c r="D2" i="1"/>
  <c r="H356" i="1"/>
  <c r="G356" i="1"/>
  <c r="H1538" i="1"/>
  <c r="G1538" i="1"/>
  <c r="F141" i="6"/>
  <c r="C1537" i="1"/>
  <c r="H31" i="3"/>
  <c r="C148" i="1"/>
  <c r="D299" i="4"/>
  <c r="H18" i="3"/>
  <c r="F152" i="4"/>
  <c r="E640" i="4"/>
  <c r="D634" i="1" s="1"/>
  <c r="D529" i="1"/>
  <c r="H529" i="1" s="1"/>
  <c r="E639" i="4"/>
  <c r="D633" i="1" s="1"/>
  <c r="H160" i="1"/>
  <c r="G160" i="1"/>
  <c r="F7" i="5"/>
  <c r="D6" i="5"/>
  <c r="C1012" i="1"/>
  <c r="H22" i="3"/>
  <c r="G1140" i="1"/>
  <c r="H1140" i="1"/>
  <c r="G1181" i="1"/>
  <c r="H1181" i="1"/>
  <c r="H3" i="1"/>
  <c r="G3" i="1"/>
  <c r="H1510" i="1"/>
  <c r="G1510" i="1"/>
  <c r="C355" i="1"/>
  <c r="D418" i="4"/>
  <c r="F360" i="4"/>
  <c r="E345" i="9"/>
  <c r="I10" i="3" s="1"/>
  <c r="B346" i="9"/>
  <c r="H299" i="9" l="1"/>
  <c r="H148" i="1"/>
  <c r="G148" i="1"/>
  <c r="H1012" i="1"/>
  <c r="G1012" i="1"/>
  <c r="E643" i="4"/>
  <c r="E424" i="4"/>
  <c r="D419" i="1" s="1"/>
  <c r="D417" i="1"/>
  <c r="H412" i="1"/>
  <c r="G412" i="1"/>
  <c r="G355" i="1"/>
  <c r="H355" i="1"/>
  <c r="D301" i="4"/>
  <c r="F299" i="4"/>
  <c r="D423" i="4"/>
  <c r="C295" i="1"/>
  <c r="E342" i="9"/>
  <c r="G2" i="1"/>
  <c r="H2" i="1"/>
  <c r="D643" i="4"/>
  <c r="C417" i="1"/>
  <c r="D424" i="4"/>
  <c r="F422" i="4"/>
  <c r="H1180" i="1"/>
  <c r="G1180" i="1"/>
  <c r="E644" i="4"/>
  <c r="E425" i="4"/>
  <c r="D420" i="1" s="1"/>
  <c r="D418" i="1"/>
  <c r="H20" i="9"/>
  <c r="C634" i="1"/>
  <c r="F640" i="4"/>
  <c r="C633" i="1"/>
  <c r="F639" i="4"/>
  <c r="N3" i="9"/>
  <c r="I11" i="3"/>
  <c r="B24" i="9"/>
  <c r="H1621" i="1"/>
  <c r="G1621" i="1"/>
  <c r="G529" i="1"/>
  <c r="D300" i="4"/>
  <c r="F418" i="4"/>
  <c r="C413" i="1"/>
  <c r="G306" i="9"/>
  <c r="E306" i="9" s="1"/>
  <c r="B306" i="9" s="1"/>
  <c r="G299" i="9"/>
  <c r="E299" i="9" s="1"/>
  <c r="F6" i="5"/>
  <c r="C1011" i="1"/>
  <c r="H1537" i="1"/>
  <c r="G1537" i="1"/>
  <c r="H1074" i="1"/>
  <c r="G1074" i="1"/>
  <c r="H9" i="3"/>
  <c r="G424" i="1"/>
  <c r="H424" i="1"/>
  <c r="K3" i="9" l="1"/>
  <c r="I9" i="3"/>
  <c r="H8" i="3"/>
  <c r="H1011" i="1"/>
  <c r="G1011" i="1"/>
  <c r="G413" i="1"/>
  <c r="H413" i="1"/>
  <c r="D645" i="4"/>
  <c r="C637" i="1"/>
  <c r="F643" i="4"/>
  <c r="C297" i="1"/>
  <c r="F301" i="4"/>
  <c r="H295" i="1"/>
  <c r="G295" i="1"/>
  <c r="B299" i="9"/>
  <c r="F300" i="4"/>
  <c r="C296" i="1"/>
  <c r="G634" i="1"/>
  <c r="H634" i="1"/>
  <c r="D638" i="1"/>
  <c r="E646" i="4"/>
  <c r="F424" i="4"/>
  <c r="C419" i="1"/>
  <c r="C418" i="1"/>
  <c r="D644" i="4"/>
  <c r="D425" i="4"/>
  <c r="F423" i="4"/>
  <c r="G20" i="9"/>
  <c r="E20" i="9" s="1"/>
  <c r="B20" i="9" s="1"/>
  <c r="H633" i="1"/>
  <c r="G633" i="1"/>
  <c r="G417" i="1"/>
  <c r="H417" i="1"/>
  <c r="D637" i="1"/>
  <c r="E645" i="4"/>
  <c r="M3" i="9" l="1"/>
  <c r="D646" i="4"/>
  <c r="F644" i="4"/>
  <c r="C638" i="1"/>
  <c r="E650" i="4"/>
  <c r="D640" i="1"/>
  <c r="H296" i="1"/>
  <c r="G296" i="1"/>
  <c r="D639" i="1"/>
  <c r="E649" i="4"/>
  <c r="H419" i="1"/>
  <c r="G419" i="1"/>
  <c r="C639" i="1"/>
  <c r="F645" i="4"/>
  <c r="D649" i="4"/>
  <c r="F425" i="4"/>
  <c r="C420" i="1"/>
  <c r="G297" i="1"/>
  <c r="H297" i="1"/>
  <c r="G418" i="1"/>
  <c r="H418" i="1"/>
  <c r="H637" i="1"/>
  <c r="G637" i="1"/>
  <c r="F649" i="4" l="1"/>
  <c r="C643" i="1"/>
  <c r="H19" i="3"/>
  <c r="D643" i="1"/>
  <c r="I19" i="3"/>
  <c r="D650" i="4"/>
  <c r="F646" i="4"/>
  <c r="C640" i="1"/>
  <c r="H420" i="1"/>
  <c r="G420" i="1"/>
  <c r="H639" i="1"/>
  <c r="G639" i="1"/>
  <c r="D644" i="1"/>
  <c r="I20" i="3"/>
  <c r="H638" i="1"/>
  <c r="G638" i="1"/>
  <c r="G334" i="9"/>
  <c r="H334" i="9"/>
  <c r="E334" i="9" l="1"/>
  <c r="B334" i="9"/>
  <c r="E298" i="9"/>
  <c r="I8" i="3" s="1"/>
  <c r="G640" i="1"/>
  <c r="H640" i="1"/>
  <c r="H7" i="3"/>
  <c r="C644" i="1"/>
  <c r="F650" i="4"/>
  <c r="H20" i="3"/>
  <c r="G297" i="9"/>
  <c r="E297" i="9" s="1"/>
  <c r="B297" i="9" s="1"/>
  <c r="H643" i="1"/>
  <c r="G643" i="1"/>
  <c r="H644" i="1" l="1"/>
  <c r="G644" i="1"/>
  <c r="J3" i="9"/>
  <c r="L293" i="9" l="1"/>
  <c r="F293" i="9" s="1"/>
  <c r="H295" i="9"/>
  <c r="G295" i="9"/>
  <c r="E295" i="9" s="1"/>
  <c r="H18" i="9"/>
  <c r="G18" i="9"/>
  <c r="E18" i="9" s="1"/>
  <c r="B18" i="9" s="1"/>
  <c r="I17" i="9"/>
  <c r="G16" i="9"/>
  <c r="M15" i="9"/>
  <c r="I12" i="9"/>
  <c r="J11" i="9"/>
  <c r="K10" i="9"/>
  <c r="I8" i="9"/>
  <c r="J7" i="9"/>
  <c r="K6" i="9"/>
  <c r="K9" i="9"/>
  <c r="J6" i="9"/>
  <c r="G22" i="9"/>
  <c r="L15" i="9"/>
  <c r="K5" i="9"/>
  <c r="G21" i="9"/>
  <c r="H17" i="9"/>
  <c r="I11" i="9"/>
  <c r="M16" i="9"/>
  <c r="K13" i="9"/>
  <c r="J10" i="9"/>
  <c r="I7" i="9"/>
  <c r="G17" i="9"/>
  <c r="H21" i="9"/>
  <c r="I9" i="9"/>
  <c r="G15" i="9"/>
  <c r="K8" i="9"/>
  <c r="J13" i="9"/>
  <c r="H22" i="9"/>
  <c r="I5" i="9"/>
  <c r="K11" i="9"/>
  <c r="H16" i="9"/>
  <c r="J9" i="9"/>
  <c r="H15" i="9"/>
  <c r="K7" i="9"/>
  <c r="J12" i="9"/>
  <c r="J17" i="9"/>
  <c r="J5" i="9"/>
  <c r="L16" i="9"/>
  <c r="F16" i="9" s="1"/>
  <c r="K12" i="9"/>
  <c r="J8" i="9"/>
  <c r="I13" i="9"/>
  <c r="I6" i="9"/>
  <c r="E10" i="9" l="1"/>
  <c r="B10" i="9" s="1"/>
  <c r="E6" i="9"/>
  <c r="B6" i="9" s="1"/>
  <c r="E13" i="9"/>
  <c r="B13" i="9" s="1"/>
  <c r="F15" i="9"/>
  <c r="F14" i="9" s="1"/>
  <c r="E21" i="9"/>
  <c r="B21" i="9" s="1"/>
  <c r="E8" i="9"/>
  <c r="B8" i="9" s="1"/>
  <c r="E17" i="9"/>
  <c r="B17" i="9" s="1"/>
  <c r="E16" i="9"/>
  <c r="B16" i="9" s="1"/>
  <c r="B295" i="9"/>
  <c r="E23" i="9"/>
  <c r="I7" i="3" s="1"/>
  <c r="E5" i="9"/>
  <c r="E15" i="9"/>
  <c r="E7" i="9"/>
  <c r="B7" i="9" s="1"/>
  <c r="E11" i="9"/>
  <c r="B11" i="9" s="1"/>
  <c r="E9" i="9"/>
  <c r="B9" i="9" s="1"/>
  <c r="E22" i="9"/>
  <c r="B22" i="9" s="1"/>
  <c r="E12" i="9"/>
  <c r="B12" i="9" s="1"/>
  <c r="B293" i="9"/>
  <c r="F23" i="9"/>
  <c r="E4" i="9" l="1"/>
  <c r="B5" i="9"/>
  <c r="B15" i="9"/>
  <c r="E14" i="9"/>
  <c r="I13" i="3" s="1"/>
  <c r="F3" i="9"/>
  <c r="E3" i="9" l="1"/>
</calcChain>
</file>

<file path=xl/sharedStrings.xml><?xml version="1.0" encoding="utf-8"?>
<sst xmlns="http://schemas.openxmlformats.org/spreadsheetml/2006/main" count="4733" uniqueCount="3656">
  <si>
    <t>Obveznik:</t>
  </si>
  <si>
    <t>36276 - OPĆINA CERNA</t>
  </si>
  <si>
    <t>Razina:</t>
  </si>
  <si>
    <t>23</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</si>
  <si>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</si>
  <si>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</si>
  <si>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</si>
  <si>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</si>
  <si>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</si>
  <si>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</si>
  <si>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</si>
  <si>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</si>
  <si>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</si>
  <si>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</si>
  <si>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</si>
  <si>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</si>
  <si>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</si>
  <si>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</si>
  <si>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</si>
  <si>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</si>
  <si>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</si>
  <si>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</si>
  <si>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</si>
  <si>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</si>
  <si>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</si>
  <si>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</si>
  <si>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</si>
  <si>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</si>
  <si>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</si>
  <si>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</si>
  <si>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</si>
  <si>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</si>
  <si>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</si>
  <si>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</si>
  <si>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</si>
  <si>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</si>
  <si>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</si>
  <si>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</si>
  <si>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</si>
  <si>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</si>
  <si>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</si>
  <si>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</si>
  <si>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</si>
  <si>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</si>
  <si>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</si>
  <si>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</si>
  <si>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</si>
  <si>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</si>
  <si>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</si>
  <si>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</si>
  <si>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</si>
  <si>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</si>
  <si>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</si>
  <si>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</si>
  <si>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</si>
  <si>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</si>
  <si>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</si>
  <si>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</si>
  <si>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</si>
  <si>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</si>
  <si>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</si>
  <si>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</si>
  <si>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</si>
  <si>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</si>
  <si>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</si>
  <si>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</si>
  <si>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</si>
  <si>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</si>
  <si>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</si>
  <si>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</si>
  <si>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</si>
  <si>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</si>
  <si>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</si>
  <si>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</si>
  <si>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</si>
  <si>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</si>
  <si>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</si>
  <si>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</si>
  <si>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</si>
  <si>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</si>
  <si>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</si>
  <si>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</si>
  <si>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</si>
  <si>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</si>
  <si>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</si>
  <si>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</si>
  <si>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</si>
  <si>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</si>
  <si>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</si>
  <si>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</si>
  <si>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</si>
  <si>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</si>
  <si>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</si>
  <si>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</si>
  <si>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</si>
  <si>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</si>
  <si>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</si>
  <si>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</si>
  <si>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</si>
  <si>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</si>
  <si>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</si>
  <si>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</si>
  <si>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</si>
  <si>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</si>
  <si>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</si>
  <si>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</si>
  <si>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</si>
  <si>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</si>
  <si>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</si>
  <si>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</si>
  <si>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</si>
  <si>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</si>
  <si>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</si>
  <si>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</si>
  <si>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</si>
  <si>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</si>
  <si>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</si>
  <si>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</si>
  <si>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</si>
  <si>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</si>
  <si>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</si>
  <si>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</si>
  <si>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</si>
  <si>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</si>
  <si>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</si>
  <si>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</si>
  <si>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</si>
  <si>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</si>
  <si>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</si>
  <si>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</si>
  <si>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</si>
  <si>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</si>
  <si>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</si>
  <si>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</si>
  <si>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</si>
  <si>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</si>
  <si>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</si>
  <si>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</si>
  <si>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</si>
  <si>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</si>
  <si>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</si>
  <si>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</si>
  <si>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</si>
  <si>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</si>
  <si>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</si>
  <si>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</si>
  <si>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</si>
  <si>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</si>
  <si>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</si>
  <si>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</si>
  <si>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</si>
  <si>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</si>
  <si>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</si>
  <si>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</si>
  <si>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</si>
  <si>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</si>
  <si>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</si>
  <si>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</si>
  <si>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</si>
  <si>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</si>
  <si>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</si>
  <si>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</si>
  <si>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</si>
  <si>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</si>
  <si>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</si>
  <si>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</si>
  <si>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</si>
  <si>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</si>
  <si>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</si>
  <si>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</si>
  <si>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</si>
  <si>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</si>
  <si>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</si>
  <si>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</si>
  <si>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</si>
  <si>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</si>
  <si>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</si>
  <si>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</si>
  <si>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</si>
  <si>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</si>
  <si>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</si>
  <si>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</si>
  <si>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</si>
  <si>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</si>
  <si>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</si>
  <si>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</si>
  <si>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</si>
  <si>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</si>
  <si>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</si>
  <si>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</si>
  <si>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</si>
  <si>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</si>
  <si>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</si>
  <si>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</si>
  <si>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</si>
  <si>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</si>
  <si>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</si>
  <si>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</si>
  <si>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</si>
  <si>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</si>
  <si>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</si>
  <si>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</si>
  <si>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</si>
  <si>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</si>
  <si>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</si>
  <si>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</si>
  <si>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</si>
  <si>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</si>
  <si>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</si>
  <si>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</si>
  <si>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</si>
  <si>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</si>
  <si>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</si>
  <si>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</si>
  <si>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</si>
  <si>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</si>
  <si>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</si>
  <si>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</si>
  <si>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</si>
  <si>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</si>
  <si>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</si>
  <si>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</si>
  <si>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</si>
  <si>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</si>
  <si>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</si>
  <si>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</si>
  <si>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</si>
  <si>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</si>
  <si>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</si>
  <si>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</si>
  <si>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</si>
  <si>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</si>
  <si>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</si>
  <si>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</si>
  <si>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</si>
  <si>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</si>
  <si>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</si>
  <si>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</si>
  <si>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</si>
  <si>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</si>
  <si>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</si>
  <si>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</si>
  <si>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</si>
  <si>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</si>
  <si>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</si>
  <si>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</si>
  <si>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</si>
  <si>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</si>
  <si>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</si>
  <si>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</si>
  <si>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</si>
  <si>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</si>
  <si>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</si>
  <si>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</si>
  <si>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</si>
  <si>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</si>
  <si>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</si>
  <si>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</si>
  <si>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</si>
  <si>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</si>
  <si>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</si>
  <si>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</si>
  <si>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</si>
  <si>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</si>
  <si>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</si>
  <si>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</si>
  <si>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</si>
  <si>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</si>
  <si>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</si>
  <si>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</si>
  <si>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</si>
  <si>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</si>
  <si>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</si>
  <si>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</si>
  <si>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</si>
  <si>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</si>
  <si>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</si>
  <si>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</si>
  <si>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</si>
  <si>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</si>
  <si>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</si>
  <si>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</si>
  <si>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</si>
  <si>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</si>
  <si>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</si>
  <si>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</si>
  <si>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</si>
  <si>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</si>
  <si>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</si>
  <si>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</si>
  <si>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</si>
  <si>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</si>
  <si>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</si>
  <si>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</si>
  <si>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</si>
  <si>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</si>
  <si>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</si>
  <si>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</si>
  <si>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</si>
  <si>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</si>
  <si>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</si>
  <si>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</si>
  <si>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</si>
  <si>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</si>
  <si>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</si>
  <si>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</si>
  <si>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</si>
  <si>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</si>
  <si>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</si>
  <si>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</si>
  <si>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</si>
  <si>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</si>
  <si>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</si>
  <si>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</si>
  <si>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</si>
  <si>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</si>
  <si>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</si>
  <si>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</si>
  <si>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</si>
  <si>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</si>
  <si>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</si>
  <si>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</si>
  <si>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</si>
  <si>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</si>
  <si>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</si>
  <si>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</si>
  <si>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</si>
  <si>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</si>
  <si>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</si>
  <si>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</si>
  <si>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</si>
  <si>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</si>
  <si>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</si>
  <si>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</si>
  <si>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</si>
  <si>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</si>
  <si>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</si>
  <si>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</si>
  <si>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</si>
  <si>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</si>
  <si>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</si>
  <si>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</si>
  <si>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</si>
  <si>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</si>
  <si>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</si>
  <si>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</si>
  <si>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</si>
  <si>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</si>
  <si>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</si>
  <si>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</si>
  <si>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</si>
  <si>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</si>
  <si>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</si>
  <si>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</si>
  <si>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</si>
  <si>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</si>
  <si>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</si>
  <si>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</si>
  <si>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</si>
  <si>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</si>
  <si>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</si>
  <si>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</si>
  <si>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</si>
  <si>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</si>
  <si>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</si>
  <si>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</si>
  <si>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</si>
  <si>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</si>
  <si>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</si>
  <si>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</si>
  <si>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</si>
  <si>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</si>
  <si>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</si>
  <si>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</si>
  <si>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</si>
  <si>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</si>
  <si>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</si>
  <si>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</si>
  <si>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</si>
  <si>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</si>
  <si>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</si>
  <si>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</si>
  <si>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</si>
  <si>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</si>
  <si>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</si>
  <si>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</si>
  <si>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</si>
  <si>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</si>
  <si>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</si>
  <si>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</si>
  <si>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</si>
  <si>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</si>
  <si>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</si>
  <si>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</si>
  <si>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</si>
  <si>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</si>
  <si>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</si>
  <si>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</si>
  <si>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</si>
  <si>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</si>
  <si>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</si>
  <si>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</si>
  <si>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</si>
  <si>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</si>
  <si>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</si>
  <si>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</si>
  <si>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</si>
  <si>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</si>
  <si>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</si>
  <si>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</si>
  <si>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</si>
  <si>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</si>
  <si>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</si>
  <si>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</si>
  <si>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</si>
  <si>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</si>
  <si>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</si>
  <si>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</si>
  <si>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</si>
  <si>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</si>
  <si>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</si>
  <si>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</si>
  <si>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</si>
  <si>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</si>
  <si>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</si>
  <si>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</si>
  <si>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</si>
  <si>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</si>
  <si>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</si>
  <si>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</si>
  <si>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</si>
  <si>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</si>
  <si>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</si>
  <si>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</si>
  <si>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</si>
  <si>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</si>
  <si>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</si>
  <si>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</si>
  <si>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</si>
  <si>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</si>
  <si>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</si>
  <si>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</si>
  <si>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</si>
  <si>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</si>
  <si>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</si>
  <si>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</si>
  <si>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</si>
  <si>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</si>
  <si>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</si>
  <si>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</si>
  <si>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</si>
  <si>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</si>
  <si>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</si>
  <si>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</si>
  <si>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</si>
  <si>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</si>
  <si>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</si>
  <si>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</si>
  <si>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</si>
  <si>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</si>
  <si>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</si>
  <si>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</si>
  <si>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</si>
  <si>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</si>
  <si>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</si>
  <si>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</si>
  <si>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</si>
  <si>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</si>
  <si>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</si>
  <si>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</si>
  <si>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</si>
  <si>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</si>
  <si>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</si>
  <si>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</si>
  <si>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</si>
  <si>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</si>
  <si>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</si>
  <si>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</si>
  <si>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</si>
  <si>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</si>
  <si>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</si>
  <si>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</si>
  <si>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</si>
  <si>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</si>
  <si>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</si>
  <si>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</si>
  <si>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</si>
  <si>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</si>
  <si>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</si>
  <si>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</si>
  <si>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</si>
  <si>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</si>
  <si>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</si>
  <si>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</si>
  <si>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</si>
  <si>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</si>
  <si>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</si>
  <si>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</si>
  <si>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</si>
  <si>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</si>
  <si>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</si>
  <si>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</si>
  <si>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</si>
  <si>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</si>
  <si>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</si>
  <si>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</si>
  <si>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</si>
  <si>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</si>
  <si>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</si>
  <si>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</si>
  <si>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</si>
  <si>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</si>
  <si>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</si>
  <si>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</si>
  <si>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</si>
  <si>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</si>
  <si>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</si>
  <si>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</si>
  <si>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</si>
  <si>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</si>
  <si>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</si>
  <si>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</si>
  <si>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</si>
  <si>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</si>
  <si>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</si>
  <si>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</si>
  <si>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</si>
  <si>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</si>
  <si>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</si>
  <si>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</si>
  <si>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</si>
  <si>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</si>
  <si>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</si>
  <si>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</si>
  <si>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</si>
  <si>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</si>
  <si>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</si>
  <si>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</si>
  <si>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</si>
  <si>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</si>
  <si>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</si>
  <si>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</si>
  <si>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</si>
  <si>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</si>
  <si>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</si>
  <si>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</si>
  <si>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</si>
  <si>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</si>
  <si>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</si>
  <si>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</si>
  <si>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</si>
  <si>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</si>
  <si>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</si>
  <si>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</si>
  <si>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</si>
  <si>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</si>
  <si>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</si>
  <si>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</si>
  <si>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</si>
  <si>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</si>
  <si>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</si>
  <si>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</si>
  <si>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</si>
  <si>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</si>
  <si>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</si>
  <si>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</si>
  <si>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</si>
  <si>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</si>
  <si>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</si>
  <si>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</si>
  <si>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</si>
  <si>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</si>
  <si>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</si>
  <si>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</si>
  <si>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</si>
  <si>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</si>
  <si>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</si>
  <si>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</si>
  <si>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</si>
  <si>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</si>
  <si>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</si>
  <si>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</si>
  <si>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</si>
  <si>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</si>
  <si>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</si>
  <si>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</si>
  <si>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</si>
  <si>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</si>
  <si>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</si>
  <si>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</si>
  <si>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</si>
  <si>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</si>
  <si>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</si>
  <si>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</si>
  <si>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</si>
  <si>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</si>
  <si>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</si>
  <si>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</si>
  <si>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</si>
  <si>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</si>
  <si>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</si>
  <si>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</si>
  <si>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</si>
  <si>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</si>
  <si>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</si>
  <si>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</si>
  <si>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</si>
  <si>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</si>
  <si>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</si>
  <si>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</si>
  <si>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</si>
  <si>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</si>
  <si>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</si>
  <si>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</si>
  <si>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</si>
  <si>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</si>
  <si>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</si>
  <si>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</si>
  <si>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</si>
  <si>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</si>
  <si>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</si>
  <si>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</si>
  <si>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</si>
  <si>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</si>
  <si>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</si>
  <si>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</si>
  <si>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</si>
  <si>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</si>
  <si>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</si>
  <si>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</si>
  <si>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</si>
  <si>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</si>
  <si>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</si>
  <si>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</si>
  <si>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</si>
  <si>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</si>
  <si>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</si>
  <si>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</si>
  <si>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</si>
  <si>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</si>
  <si>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</si>
  <si>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</si>
  <si>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</si>
  <si>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</si>
  <si>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</si>
  <si>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</si>
  <si>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</si>
  <si>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</si>
  <si>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</si>
  <si>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</si>
  <si>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</si>
  <si>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</si>
  <si>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</si>
  <si>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</si>
  <si>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</si>
  <si>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</si>
  <si>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</si>
  <si>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</si>
  <si>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</si>
  <si>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</si>
  <si>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</si>
  <si>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</si>
  <si>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</si>
  <si>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</si>
  <si>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</si>
  <si>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</si>
  <si>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</si>
  <si>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</si>
  <si>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</si>
  <si>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</si>
  <si>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</si>
  <si>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</si>
  <si>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</si>
  <si>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</si>
  <si>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</si>
  <si>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</si>
  <si>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</si>
  <si>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</si>
  <si>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</si>
  <si>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</si>
  <si>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</si>
  <si>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</si>
  <si>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</si>
  <si>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</si>
  <si>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</si>
  <si>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</si>
  <si>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</si>
  <si>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</si>
  <si>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</si>
  <si>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</si>
  <si>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</si>
  <si>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</si>
  <si>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</si>
  <si>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</si>
  <si>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</si>
  <si>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</si>
  <si>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</si>
  <si>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</si>
  <si>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</si>
  <si>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</si>
  <si>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</si>
  <si>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</si>
  <si>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</si>
  <si>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</si>
  <si>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</si>
  <si>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</si>
  <si>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</si>
  <si>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</si>
  <si>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</si>
  <si>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</si>
  <si>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</si>
  <si>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</si>
  <si>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</si>
  <si>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</si>
  <si>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</si>
  <si>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</si>
  <si>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</si>
  <si>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</si>
  <si>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</si>
  <si>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</si>
  <si>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</si>
  <si>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</si>
  <si>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</si>
  <si>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</si>
  <si>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</si>
  <si>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</si>
  <si>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</si>
  <si>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</si>
  <si>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</si>
  <si>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</si>
  <si>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</si>
  <si>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</si>
  <si>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</si>
  <si>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</si>
  <si>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</si>
  <si>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</si>
  <si>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</si>
  <si>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</si>
  <si>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</si>
  <si>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</si>
  <si>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</si>
  <si>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</si>
  <si>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</si>
  <si>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</si>
  <si>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</si>
  <si>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</si>
  <si>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</si>
  <si>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</si>
  <si>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</si>
  <si>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</si>
  <si>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</si>
  <si>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</si>
  <si>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</si>
  <si>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</si>
  <si>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</si>
  <si>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</si>
  <si>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</si>
  <si>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</si>
  <si>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</si>
  <si>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</si>
  <si>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</si>
  <si>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</si>
  <si>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</si>
  <si>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</si>
  <si>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</si>
  <si>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</si>
  <si>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</si>
  <si>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</si>
  <si>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</si>
  <si>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</si>
  <si>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</si>
  <si>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</si>
  <si>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</si>
  <si>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</si>
  <si>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</si>
  <si>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</si>
  <si>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</si>
  <si>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</si>
  <si>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</si>
  <si>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</si>
  <si>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</si>
  <si>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</si>
  <si>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</si>
  <si>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</si>
  <si>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</si>
  <si>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</si>
  <si>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</si>
  <si>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</si>
  <si>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</si>
  <si>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</si>
  <si>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</si>
  <si>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</si>
  <si>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</si>
  <si>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</si>
  <si>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</si>
  <si>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</si>
  <si>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</si>
  <si>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</si>
  <si>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</si>
  <si>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</si>
  <si>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</si>
  <si>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</si>
  <si>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</si>
  <si>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</si>
  <si>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</si>
  <si>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</si>
  <si>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</si>
  <si>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</si>
  <si>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</si>
  <si>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</si>
  <si>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</si>
  <si>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</si>
  <si>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</si>
  <si>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</si>
  <si>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</si>
  <si>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</si>
  <si>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</si>
  <si>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</si>
  <si>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</si>
  <si>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</si>
  <si>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</si>
  <si>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</si>
  <si>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</si>
  <si>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</si>
  <si>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</si>
  <si>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</si>
  <si>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</si>
  <si>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</si>
  <si>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</si>
  <si>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</si>
  <si>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</si>
  <si>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</si>
  <si>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</si>
  <si>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</si>
  <si>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</si>
  <si>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</si>
  <si>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</si>
  <si>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</si>
  <si>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</si>
  <si>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</si>
  <si>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</si>
  <si>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</si>
  <si>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</si>
  <si>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</si>
  <si>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</si>
  <si>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</si>
  <si>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</si>
  <si>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</si>
  <si>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</si>
  <si>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</si>
  <si>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</si>
  <si>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</si>
  <si>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</si>
  <si>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</si>
  <si>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</si>
  <si>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</si>
  <si>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</si>
  <si>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</si>
  <si>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</si>
  <si>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</si>
  <si>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</si>
  <si>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</si>
  <si>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</si>
  <si>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</si>
  <si>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</si>
  <si>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</si>
  <si>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</si>
  <si>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</si>
  <si>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</si>
  <si>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</si>
  <si>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</si>
  <si>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</si>
  <si>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</si>
  <si>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</si>
  <si>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</si>
  <si>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</si>
  <si>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</si>
  <si>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</si>
  <si>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</si>
  <si>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</si>
  <si>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</si>
  <si>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</si>
  <si>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</si>
  <si>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</si>
  <si>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</si>
  <si>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</si>
  <si>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</si>
  <si>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</si>
  <si>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</si>
  <si>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</si>
  <si>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</si>
  <si>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</si>
  <si>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</si>
  <si>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</si>
  <si>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</si>
  <si>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</si>
  <si>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</si>
  <si>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</si>
  <si>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</si>
  <si>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</si>
  <si>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</si>
  <si>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</si>
  <si>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</si>
  <si>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</si>
  <si>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</si>
  <si>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</si>
  <si>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</si>
  <si>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</si>
  <si>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</si>
  <si>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</si>
  <si>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</si>
  <si>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</si>
  <si>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</si>
  <si>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</si>
  <si>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</si>
  <si>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</si>
  <si>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</si>
  <si>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</si>
  <si>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</si>
  <si>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</si>
  <si>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</si>
  <si>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</si>
  <si>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</si>
  <si>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</si>
  <si>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</si>
  <si>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</si>
  <si>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</si>
  <si>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</si>
  <si>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</si>
  <si>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</si>
  <si>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</si>
  <si>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</si>
  <si>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</si>
  <si>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</si>
  <si>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</si>
  <si>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</si>
  <si>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</si>
  <si>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</si>
  <si>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</si>
  <si>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</si>
  <si>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</si>
  <si>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</si>
  <si>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</si>
  <si>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</si>
  <si>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</si>
  <si>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</si>
  <si>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</si>
  <si>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</si>
  <si>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</si>
  <si>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</si>
  <si>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</si>
  <si>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</si>
  <si>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</si>
  <si>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</si>
  <si>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</si>
  <si>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</si>
  <si>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</si>
  <si>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</si>
  <si>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</si>
  <si>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</si>
  <si>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</si>
  <si>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</si>
  <si>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</si>
  <si>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</si>
  <si>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</si>
  <si>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</si>
  <si>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</si>
  <si>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</si>
  <si>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</si>
  <si>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</si>
  <si>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</si>
  <si>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</si>
  <si>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</si>
  <si>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</si>
  <si>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</si>
  <si>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</si>
  <si>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</si>
  <si>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</si>
  <si>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</si>
  <si>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</si>
  <si>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</si>
  <si>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</si>
  <si>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</si>
  <si>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</si>
  <si>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</si>
  <si>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</si>
  <si>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</si>
  <si>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</si>
  <si>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</si>
  <si>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</si>
  <si>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</si>
  <si>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</si>
  <si>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</si>
  <si>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</si>
  <si>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</si>
  <si>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</si>
  <si>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</si>
  <si>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</si>
  <si>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</si>
  <si>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</si>
  <si>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</si>
  <si>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</si>
  <si>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</si>
  <si>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</si>
  <si>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</si>
  <si>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</si>
  <si>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</si>
  <si>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</si>
  <si>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</si>
  <si>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</si>
  <si>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</si>
  <si>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</si>
  <si>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</si>
  <si>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</si>
  <si>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</si>
  <si>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</si>
  <si>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</si>
  <si>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</si>
  <si>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</si>
  <si>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</si>
  <si>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</si>
  <si>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</si>
  <si>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</si>
  <si>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</si>
  <si>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</si>
  <si>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</si>
  <si>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</si>
  <si>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</si>
  <si>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</si>
  <si>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</si>
  <si>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</si>
  <si>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</si>
  <si>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</si>
  <si>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</si>
  <si>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</si>
  <si>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</si>
  <si>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</si>
  <si>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</si>
  <si>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</si>
  <si>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</si>
  <si>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</si>
  <si>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</si>
  <si>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</si>
  <si>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</si>
  <si>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</si>
  <si>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</si>
  <si>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</si>
  <si>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</si>
  <si>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</si>
  <si>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</si>
  <si>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</si>
  <si>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</si>
  <si>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</si>
  <si>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</si>
  <si>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</si>
  <si>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</si>
  <si>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</si>
  <si>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</si>
  <si>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</si>
  <si>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</si>
  <si>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</si>
  <si>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</si>
  <si>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</si>
  <si>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</si>
  <si>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</si>
  <si>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</si>
  <si>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</si>
  <si>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</si>
  <si>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</si>
  <si>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</si>
  <si>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</si>
  <si>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</si>
  <si>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</si>
  <si>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</si>
  <si>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</si>
  <si>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</si>
  <si>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</si>
  <si>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</si>
  <si>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</si>
  <si>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</si>
  <si>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</si>
  <si>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</si>
  <si>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</si>
  <si>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</si>
  <si>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</si>
  <si>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</si>
  <si>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</si>
  <si>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</si>
  <si>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</si>
  <si>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</si>
  <si>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</si>
  <si>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</si>
  <si>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</si>
  <si>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</si>
  <si>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</si>
  <si>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</si>
  <si>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</si>
  <si>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</si>
  <si>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</si>
  <si>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</si>
  <si>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</si>
  <si>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</si>
  <si>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</si>
  <si>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</si>
  <si>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</si>
  <si>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</si>
  <si>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</si>
  <si>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</si>
  <si>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</si>
  <si>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</si>
  <si>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</si>
  <si>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</si>
  <si>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</si>
  <si>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</si>
  <si>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</si>
  <si>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</si>
  <si>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</si>
  <si>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</si>
  <si>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</si>
  <si>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</si>
  <si>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</si>
  <si>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</si>
  <si>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</si>
  <si>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</si>
  <si>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</si>
  <si>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</si>
  <si>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</si>
  <si>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</si>
  <si>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</si>
  <si>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</si>
  <si>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</si>
  <si>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</si>
  <si>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</si>
  <si>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</si>
  <si>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</si>
  <si>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</si>
  <si>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</si>
  <si>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</si>
  <si>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</si>
  <si>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</si>
  <si>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</si>
  <si>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</si>
  <si>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</si>
  <si>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</si>
  <si>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</si>
  <si>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</si>
  <si>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</si>
  <si>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</si>
  <si>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</si>
  <si>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</si>
  <si>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</si>
  <si>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</si>
  <si>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</si>
  <si>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</si>
  <si>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</si>
  <si>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</si>
  <si>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</si>
  <si>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</si>
  <si>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</si>
  <si>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</si>
  <si>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</si>
  <si>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</si>
  <si>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</si>
  <si>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</si>
  <si>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</si>
  <si>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</si>
  <si>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</si>
  <si>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</si>
  <si>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</si>
  <si>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</si>
  <si>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</si>
  <si>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</si>
  <si>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</si>
  <si>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</si>
  <si>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</si>
  <si>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</si>
  <si>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</si>
  <si>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</si>
  <si>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</si>
  <si>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</si>
  <si>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</si>
  <si>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</si>
  <si>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</si>
  <si>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</si>
  <si>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</si>
  <si>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</si>
  <si>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</si>
  <si>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</si>
  <si>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</si>
  <si>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</si>
  <si>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</si>
  <si>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</si>
  <si>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</si>
  <si>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</si>
  <si>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</si>
  <si>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</si>
  <si>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</si>
  <si>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</si>
  <si>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</si>
  <si>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</si>
  <si>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</si>
  <si>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</si>
  <si>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</si>
  <si>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</si>
  <si>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</si>
  <si>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</si>
  <si>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</si>
  <si>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</si>
  <si>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</si>
  <si>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</si>
  <si>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</si>
  <si>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</si>
  <si>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</si>
  <si>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</si>
  <si>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</si>
  <si>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</si>
  <si>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</si>
  <si>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</si>
  <si>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</si>
  <si>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</si>
  <si>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</si>
  <si>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</si>
  <si>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</si>
  <si>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</si>
  <si>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</si>
  <si>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</si>
  <si>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</si>
  <si>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</si>
  <si>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</si>
  <si>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</si>
  <si>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</si>
  <si>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</si>
  <si>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</si>
  <si>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</si>
  <si>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</si>
  <si>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</si>
  <si>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</si>
  <si>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</si>
  <si>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</si>
  <si>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</si>
  <si>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</si>
  <si>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</si>
  <si>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</si>
  <si>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</si>
  <si>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</si>
  <si>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</si>
  <si>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</si>
  <si>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</si>
  <si>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</si>
  <si>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</si>
  <si>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</si>
  <si>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</si>
  <si>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</si>
  <si>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</si>
  <si>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</si>
  <si>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</si>
  <si>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</si>
  <si>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</si>
  <si>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</si>
  <si>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</si>
  <si>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</si>
  <si>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</si>
  <si>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</si>
  <si>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</si>
  <si>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</si>
  <si>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</si>
  <si>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</si>
  <si>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</si>
  <si>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</si>
  <si>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</si>
  <si>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</si>
  <si>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</si>
  <si>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</si>
  <si>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</si>
  <si>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</si>
  <si>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</si>
  <si>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</si>
  <si>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</si>
  <si>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</si>
  <si>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</si>
  <si>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</si>
  <si>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</si>
  <si>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</si>
  <si>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</si>
  <si>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</si>
  <si>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</si>
  <si>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</si>
  <si>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</si>
  <si>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</si>
  <si>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</si>
  <si>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</si>
  <si>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</si>
  <si>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</si>
  <si>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</si>
  <si>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</si>
  <si>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</si>
  <si>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</si>
  <si>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</si>
  <si>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</si>
  <si>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</si>
  <si>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</si>
  <si>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</si>
  <si>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</si>
  <si>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</si>
  <si>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</si>
  <si>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</si>
  <si>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</si>
  <si>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</si>
  <si>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</si>
  <si>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</si>
  <si>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</si>
  <si>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</si>
  <si>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</si>
  <si>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</si>
  <si>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</si>
  <si>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</si>
  <si>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</si>
  <si>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</si>
  <si>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</si>
  <si>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</si>
  <si>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</si>
  <si>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</si>
  <si>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</si>
  <si>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</si>
  <si>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</si>
  <si>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</si>
  <si>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</si>
  <si>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</si>
  <si>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</si>
  <si>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</si>
  <si>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</si>
  <si>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</si>
  <si>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</si>
  <si>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</si>
  <si>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</si>
  <si>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</si>
  <si>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</si>
  <si>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</si>
  <si>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</si>
  <si>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</si>
  <si>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</si>
  <si>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</si>
  <si>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</si>
  <si>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</si>
  <si>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</si>
  <si>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</si>
  <si>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</si>
  <si>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</si>
  <si>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</si>
  <si>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</si>
  <si>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</si>
  <si>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</si>
  <si>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</si>
  <si>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</si>
  <si>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</si>
  <si>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</si>
  <si>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</si>
  <si>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</si>
  <si>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</si>
  <si>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</si>
  <si>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</si>
  <si>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</si>
  <si>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</si>
  <si>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</si>
  <si>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</si>
  <si>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</si>
  <si>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</si>
  <si>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</si>
  <si>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</si>
  <si>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</si>
  <si>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</si>
  <si>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</si>
  <si>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</si>
  <si>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</si>
  <si>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</si>
  <si>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</si>
  <si>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</si>
  <si>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</si>
  <si>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</si>
  <si>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</si>
  <si>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</si>
  <si>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</si>
  <si>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</si>
  <si>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</si>
  <si>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</si>
  <si>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</si>
  <si>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</si>
  <si>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</si>
  <si>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</si>
  <si>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</si>
  <si>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</si>
  <si>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</si>
  <si>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</si>
  <si>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</si>
  <si>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</si>
  <si>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</si>
  <si>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</si>
  <si>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</si>
  <si>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</si>
  <si>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</si>
  <si>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</si>
  <si>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</si>
  <si>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</si>
  <si>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</si>
  <si>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</si>
  <si>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</si>
  <si>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</si>
  <si>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</si>
  <si>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</si>
  <si>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</si>
  <si>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</si>
  <si>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</si>
  <si>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</si>
  <si>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</si>
  <si>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</si>
  <si>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</si>
  <si>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</si>
  <si>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</si>
  <si>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</si>
  <si>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</si>
  <si>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</si>
  <si>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</si>
  <si>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</si>
  <si>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</si>
  <si>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</si>
  <si>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</si>
  <si>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</si>
  <si>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</si>
  <si>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</si>
  <si>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</si>
  <si>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</si>
  <si>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</si>
  <si>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</si>
  <si>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</si>
  <si>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</si>
  <si>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</si>
  <si>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</si>
  <si>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</si>
  <si>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</si>
  <si>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</si>
  <si>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</si>
  <si>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</si>
  <si>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</si>
  <si>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</si>
  <si>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</si>
  <si>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</si>
  <si>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</si>
  <si>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</si>
  <si>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</si>
  <si>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</si>
  <si>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</si>
  <si>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</si>
  <si>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</si>
  <si>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</si>
  <si>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</si>
  <si>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</si>
  <si>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</si>
  <si>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</si>
  <si>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</si>
  <si>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</si>
  <si>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</si>
  <si>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</si>
  <si>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</si>
  <si>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</si>
  <si>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</si>
  <si>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</si>
  <si>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</si>
  <si>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</si>
  <si>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</si>
  <si>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</si>
  <si>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</si>
  <si>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</si>
  <si>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</si>
  <si>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</si>
  <si>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</si>
  <si>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</si>
  <si>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</si>
  <si>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</si>
  <si>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</si>
  <si>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</si>
  <si>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</si>
  <si>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</si>
  <si>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</si>
  <si>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</si>
  <si>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</si>
  <si>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</si>
  <si>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</si>
  <si>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</si>
  <si>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</si>
  <si>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</si>
  <si>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</si>
  <si>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</si>
  <si>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</si>
  <si>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</si>
  <si>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</si>
  <si>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</si>
  <si>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</si>
  <si>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</si>
  <si>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</si>
  <si>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</si>
  <si>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</si>
  <si>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</si>
  <si>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</si>
  <si>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</si>
  <si>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</si>
  <si>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</si>
  <si>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</si>
  <si>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</si>
  <si>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</si>
  <si>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</si>
  <si>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</si>
  <si>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</si>
  <si>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</si>
  <si>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</si>
  <si>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</si>
  <si>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</si>
  <si>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</si>
  <si>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</si>
  <si>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</si>
  <si>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</si>
  <si>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</si>
  <si>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</si>
  <si>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</si>
  <si>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</si>
  <si>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</si>
  <si>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</si>
  <si>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</si>
  <si>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</si>
  <si>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</si>
  <si>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</si>
  <si>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</si>
  <si>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</si>
  <si>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</si>
  <si>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</si>
  <si>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</si>
  <si>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</si>
  <si>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</si>
  <si>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</si>
  <si>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</si>
  <si>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</si>
  <si>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</si>
  <si>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</si>
  <si>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</si>
  <si>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</si>
  <si>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</si>
  <si>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</si>
  <si>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</si>
  <si>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</si>
  <si>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</si>
  <si>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</si>
  <si>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</si>
  <si>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</si>
  <si>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</si>
  <si>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</si>
  <si>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</si>
  <si>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</si>
  <si>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</si>
  <si>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</si>
  <si>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</si>
  <si>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</si>
  <si>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</si>
  <si>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</si>
  <si>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</si>
  <si>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</si>
  <si>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</si>
  <si>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</si>
  <si>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</si>
  <si>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</si>
  <si>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</si>
  <si>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</si>
  <si>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</si>
  <si>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</si>
  <si>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</si>
  <si>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</si>
  <si>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</si>
  <si>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</si>
  <si>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</si>
  <si>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</si>
  <si>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</si>
  <si>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</si>
  <si>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</si>
  <si>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</si>
  <si>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</si>
  <si>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</si>
  <si>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</si>
  <si>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</si>
  <si>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</si>
  <si>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</si>
  <si>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</si>
  <si>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</si>
  <si>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</si>
  <si>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</si>
  <si>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</si>
  <si>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</si>
  <si>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</si>
  <si>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</si>
  <si>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</si>
  <si>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</si>
  <si>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</si>
  <si>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</si>
  <si>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</si>
  <si>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</si>
  <si>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</si>
  <si>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</si>
  <si>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</si>
  <si>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</si>
  <si>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</si>
  <si>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</si>
  <si>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</si>
  <si>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</si>
  <si>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</si>
  <si>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</si>
  <si>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</si>
  <si>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</si>
  <si>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</si>
  <si>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</si>
  <si>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</si>
  <si>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</si>
  <si>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</si>
  <si>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</si>
  <si>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</si>
  <si>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</si>
  <si>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</si>
  <si>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</si>
  <si>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</si>
  <si>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</si>
  <si>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</si>
  <si>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</si>
  <si>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</si>
  <si>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</si>
  <si>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</si>
  <si>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</si>
  <si>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</si>
  <si>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</si>
  <si>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</si>
  <si>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</si>
  <si>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</si>
  <si>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</si>
  <si>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</si>
  <si>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</si>
  <si>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</si>
  <si>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</si>
  <si>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</si>
  <si>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</si>
  <si>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</si>
  <si>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</si>
  <si>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</si>
  <si>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</si>
  <si>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</si>
  <si>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</si>
  <si>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</si>
  <si>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</si>
  <si>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</si>
  <si>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</si>
  <si>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</si>
  <si>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</si>
  <si>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</si>
  <si>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</si>
  <si>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</si>
  <si>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</si>
  <si>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</si>
  <si>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</si>
  <si>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</si>
  <si>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</si>
  <si>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</si>
  <si>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</si>
  <si>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</si>
  <si>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</si>
  <si>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</si>
  <si>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</si>
  <si>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</si>
  <si>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</si>
  <si>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</si>
  <si>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</si>
  <si>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</si>
  <si>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</si>
  <si>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</si>
  <si>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</si>
  <si>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</si>
  <si>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</si>
  <si>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</si>
  <si>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</si>
  <si>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</si>
  <si>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</si>
  <si>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</si>
  <si>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</si>
  <si>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</si>
  <si>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</si>
  <si>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</si>
  <si>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</si>
  <si>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</si>
  <si>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</si>
  <si>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</si>
  <si>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</si>
  <si>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</si>
  <si>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</si>
  <si>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</si>
  <si>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</si>
  <si>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</si>
  <si>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</si>
  <si>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</si>
  <si>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</si>
  <si>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</si>
  <si>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</si>
  <si>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</si>
  <si>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</si>
  <si>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</si>
  <si>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</si>
  <si>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</si>
  <si>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</si>
  <si>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</si>
  <si>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</si>
  <si>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</si>
  <si>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</si>
  <si>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</si>
  <si>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</si>
  <si>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</si>
  <si>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</si>
  <si>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</si>
  <si>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</si>
  <si>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</si>
  <si>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</si>
  <si>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</si>
  <si>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</si>
  <si>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</si>
  <si>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</si>
  <si>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</si>
  <si>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</si>
  <si>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</si>
  <si>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</si>
  <si>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</si>
  <si>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</si>
  <si>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</si>
  <si>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</si>
  <si>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</si>
  <si>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</si>
  <si>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</si>
  <si>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</si>
  <si>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</si>
  <si>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</si>
  <si>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</si>
  <si>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</si>
  <si>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</si>
  <si>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</si>
  <si>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</si>
  <si>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</si>
  <si>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</si>
  <si>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</si>
  <si>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</si>
  <si>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</si>
  <si>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</si>
  <si>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</si>
  <si>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</si>
  <si>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</si>
  <si>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</si>
  <si>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</si>
  <si>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</si>
  <si>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</si>
  <si>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</si>
  <si>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</si>
  <si>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</si>
  <si>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</si>
  <si>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</si>
  <si>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</si>
  <si>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</si>
  <si>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</si>
  <si>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</si>
  <si>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</si>
  <si>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</si>
  <si>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</si>
  <si>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</si>
  <si>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</si>
  <si>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</si>
  <si>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</si>
  <si>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</si>
  <si>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</si>
  <si>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</si>
  <si>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</si>
  <si>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</si>
  <si>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</si>
  <si>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</si>
  <si>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</si>
  <si>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</si>
  <si>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</si>
  <si>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</si>
  <si>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</si>
  <si>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</si>
  <si>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</si>
  <si>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</si>
  <si>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</si>
  <si>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</si>
  <si>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</si>
  <si>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</si>
  <si>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</si>
  <si>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</si>
  <si>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</si>
  <si>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</si>
  <si>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</si>
  <si>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</si>
  <si>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</si>
  <si>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</si>
  <si>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</si>
  <si>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</si>
  <si>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</si>
  <si>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</si>
  <si>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</si>
  <si>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</si>
  <si>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</si>
  <si>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</si>
  <si>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</si>
  <si>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</si>
  <si>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</si>
  <si>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</si>
  <si>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</si>
  <si>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</si>
  <si>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</si>
  <si>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</si>
  <si>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</si>
  <si>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</si>
  <si>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</si>
  <si>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</si>
  <si>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</si>
  <si>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</si>
  <si>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</si>
  <si>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</si>
  <si>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</si>
  <si>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</si>
  <si>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</si>
  <si>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</si>
  <si>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</si>
  <si>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</si>
  <si>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</si>
  <si>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</si>
  <si>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</si>
  <si>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</si>
  <si>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</si>
  <si>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</si>
  <si>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</si>
  <si>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</si>
  <si>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</si>
  <si>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</si>
  <si>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</si>
  <si>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</si>
  <si>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</si>
  <si>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</si>
  <si>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</si>
  <si>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</si>
  <si>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</si>
  <si>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</si>
  <si>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</si>
  <si>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</si>
  <si>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</si>
  <si>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</si>
  <si>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</si>
  <si>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</si>
  <si>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</si>
  <si>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</si>
  <si>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</si>
  <si>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</si>
  <si>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</si>
  <si>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</si>
  <si>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</si>
  <si>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</si>
  <si>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</si>
  <si>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</si>
  <si>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</si>
  <si>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</si>
  <si>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</si>
  <si>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</si>
  <si>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</si>
  <si>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</si>
  <si>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</si>
  <si>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</si>
  <si>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</si>
  <si>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</si>
  <si>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</si>
  <si>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</si>
  <si>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</si>
  <si>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</si>
  <si>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</si>
  <si>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</si>
  <si>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</si>
  <si>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</si>
  <si>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</si>
  <si>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</si>
  <si>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</si>
  <si>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</si>
  <si>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</si>
  <si>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</si>
  <si>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</si>
  <si>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</si>
  <si>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</si>
  <si>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</si>
  <si>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</si>
  <si>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</si>
  <si>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</si>
  <si>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</si>
  <si>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</si>
  <si>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</si>
  <si>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</si>
  <si>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</si>
  <si>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</si>
  <si>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</si>
  <si>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</si>
  <si>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</si>
  <si>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</si>
  <si>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</si>
  <si>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</si>
  <si>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</si>
  <si>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</si>
  <si>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</si>
  <si>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</si>
  <si>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</si>
  <si>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</si>
  <si>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</si>
  <si>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</si>
  <si>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</si>
  <si>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</si>
  <si>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</si>
  <si>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</si>
  <si>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</si>
  <si>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</si>
  <si>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</si>
  <si>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</si>
  <si>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</si>
  <si>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</si>
  <si>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</si>
  <si>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</si>
  <si>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</si>
  <si>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</si>
  <si>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</si>
  <si>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</si>
  <si>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</si>
  <si>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</si>
  <si>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</si>
  <si>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</si>
  <si>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</si>
  <si>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</si>
  <si>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</si>
  <si>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</si>
  <si>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</si>
  <si>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</si>
  <si>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</si>
  <si>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</si>
  <si>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</si>
  <si>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</si>
  <si>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</si>
  <si>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</si>
  <si>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</si>
  <si>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</si>
  <si>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</si>
  <si>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</si>
  <si>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</si>
  <si>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</si>
  <si>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</si>
  <si>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</si>
  <si>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</si>
  <si>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</si>
  <si>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</si>
  <si>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</si>
  <si>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</si>
  <si>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</si>
  <si>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</si>
  <si>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</si>
  <si>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</si>
  <si>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</si>
  <si>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</si>
  <si>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</si>
  <si>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</si>
  <si>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</si>
  <si>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</si>
  <si>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</si>
  <si>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</si>
  <si>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</si>
  <si>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</si>
  <si>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</si>
  <si>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</si>
  <si>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</si>
  <si>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</si>
  <si>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CERNA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</si>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</sst>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3762709.24</v>
      </c>
      <c r="D2" s="7">
        <f>'PR-RAS'!E6</f>
        <v>5714774.2300000004</v>
      </c>
      <c r="E2" s="7">
        <v>0</v>
      </c>
      <c r="F2" s="7">
        <v>0</v>
      </c>
      <c r="G2" s="8">
        <f t="shared" ref="G2:G274" si="0">(B2/1000)*(C2*1+D2*2)</f>
        <v>15192.257700000002</v>
      </c>
      <c r="H2" s="8">
        <f t="shared" ref="H2:H274" si="1">ABS(C2-ROUND(C2,0))+ABS(D2-ROUND(D2,0))</f>
        <v>0.47000000067055225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1151046.9700000002</v>
      </c>
      <c r="D3" s="2">
        <f>'PR-RAS'!E7</f>
        <v>1281958.9500000002</v>
      </c>
      <c r="E3" s="2">
        <v>0</v>
      </c>
      <c r="F3" s="2">
        <v>0</v>
      </c>
      <c r="G3" s="3">
        <f t="shared" si="0"/>
        <v>7429.9297400000014</v>
      </c>
      <c r="H3" s="3">
        <f t="shared" si="1"/>
        <v>7.9999999608844519E-2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1088731.56</v>
      </c>
      <c r="D4" s="2">
        <f>'PR-RAS'!E8</f>
        <v>1220961.5100000002</v>
      </c>
      <c r="E4" s="2">
        <v>0</v>
      </c>
      <c r="F4" s="2">
        <v>0</v>
      </c>
      <c r="G4" s="3">
        <f t="shared" si="0"/>
        <v>10591.963740000001</v>
      </c>
      <c r="H4" s="3">
        <f t="shared" si="1"/>
        <v>0.92999999970197678</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951363.04</v>
      </c>
      <c r="D5" s="2">
        <f>'PR-RAS'!E9</f>
        <v>1081812.99</v>
      </c>
      <c r="E5" s="2">
        <v>0</v>
      </c>
      <c r="F5" s="2">
        <v>0</v>
      </c>
      <c r="G5" s="3">
        <f t="shared" si="0"/>
        <v>12459.95608</v>
      </c>
      <c r="H5" s="3">
        <f t="shared" si="1"/>
        <v>5.0000000046566129E-2</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129691.86</v>
      </c>
      <c r="D6" s="2">
        <f>'PR-RAS'!E10</f>
        <v>141815.81</v>
      </c>
      <c r="E6" s="2">
        <v>0</v>
      </c>
      <c r="F6" s="2">
        <v>0</v>
      </c>
      <c r="G6" s="3">
        <f t="shared" si="0"/>
        <v>2066.6174000000001</v>
      </c>
      <c r="H6" s="3">
        <f t="shared" si="1"/>
        <v>0.33000000000174623</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43856.9</v>
      </c>
      <c r="D7" s="2">
        <f>'PR-RAS'!E11</f>
        <v>40504.82</v>
      </c>
      <c r="E7" s="2">
        <v>0</v>
      </c>
      <c r="F7" s="2">
        <v>0</v>
      </c>
      <c r="G7" s="3">
        <f t="shared" si="0"/>
        <v>749.19924000000003</v>
      </c>
      <c r="H7" s="3">
        <f t="shared" si="1"/>
        <v>0.27999999999883585</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34489.769999999997</v>
      </c>
      <c r="D8" s="2">
        <f>'PR-RAS'!E12</f>
        <v>113859.73</v>
      </c>
      <c r="E8" s="2">
        <v>0</v>
      </c>
      <c r="F8" s="2">
        <v>0</v>
      </c>
      <c r="G8" s="3">
        <f t="shared" si="0"/>
        <v>1835.46461</v>
      </c>
      <c r="H8" s="3">
        <f t="shared" si="1"/>
        <v>0.50000000000727596</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99823.06</v>
      </c>
      <c r="D9" s="2">
        <f>'PR-RAS'!E13</f>
        <v>82925.84</v>
      </c>
      <c r="E9" s="2">
        <v>0</v>
      </c>
      <c r="F9" s="2">
        <v>0</v>
      </c>
      <c r="G9" s="3">
        <f t="shared" si="0"/>
        <v>2125.3979199999999</v>
      </c>
      <c r="H9" s="3">
        <f t="shared" si="1"/>
        <v>0.22000000000116415</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170493.07</v>
      </c>
      <c r="D11" s="2">
        <f>'PR-RAS'!E15</f>
        <v>239957.68</v>
      </c>
      <c r="E11" s="2">
        <v>0</v>
      </c>
      <c r="F11" s="2">
        <v>0</v>
      </c>
      <c r="G11" s="3">
        <f t="shared" si="0"/>
        <v>6504.0842999999995</v>
      </c>
      <c r="H11" s="3">
        <f t="shared" si="1"/>
        <v>0.39000000001396984</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51598.35</v>
      </c>
      <c r="D19" s="2">
        <f>'PR-RAS'!E23</f>
        <v>48532.78</v>
      </c>
      <c r="E19" s="2">
        <v>0</v>
      </c>
      <c r="F19" s="2">
        <v>0</v>
      </c>
      <c r="G19" s="3">
        <f t="shared" si="0"/>
        <v>2675.9503799999998</v>
      </c>
      <c r="H19" s="3">
        <f t="shared" si="1"/>
        <v>0.56999999999970896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1559.79</v>
      </c>
      <c r="D20" s="2">
        <f>'PR-RAS'!E24</f>
        <v>1192.45</v>
      </c>
      <c r="E20" s="2">
        <v>0</v>
      </c>
      <c r="F20" s="2">
        <v>0</v>
      </c>
      <c r="G20" s="3">
        <f t="shared" si="0"/>
        <v>74.949110000000005</v>
      </c>
      <c r="H20" s="3">
        <f t="shared" si="1"/>
        <v>0.66000000000008185</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50038.559999999998</v>
      </c>
      <c r="D23" s="2">
        <f>'PR-RAS'!E27</f>
        <v>47340.33</v>
      </c>
      <c r="E23" s="2">
        <v>0</v>
      </c>
      <c r="F23" s="2">
        <v>0</v>
      </c>
      <c r="G23" s="3">
        <f t="shared" si="0"/>
        <v>3183.8228399999998</v>
      </c>
      <c r="H23" s="3">
        <f t="shared" si="1"/>
        <v>0.77000000000407454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10717.060000000001</v>
      </c>
      <c r="D25" s="2">
        <f>'PR-RAS'!E29</f>
        <v>12464.66</v>
      </c>
      <c r="E25" s="2">
        <v>0</v>
      </c>
      <c r="F25" s="2">
        <v>0</v>
      </c>
      <c r="G25" s="3">
        <f t="shared" si="0"/>
        <v>855.51312000000019</v>
      </c>
      <c r="H25" s="3">
        <f t="shared" si="1"/>
        <v>0.40000000000145519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10546.11</v>
      </c>
      <c r="D27" s="2">
        <f>'PR-RAS'!E31</f>
        <v>12134.22</v>
      </c>
      <c r="E27" s="2">
        <v>0</v>
      </c>
      <c r="F27" s="2">
        <v>0</v>
      </c>
      <c r="G27" s="3">
        <f t="shared" si="0"/>
        <v>905.17830000000004</v>
      </c>
      <c r="H27" s="3">
        <f t="shared" si="1"/>
        <v>0.32999999999992724</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170.95</v>
      </c>
      <c r="D29" s="2">
        <f>'PR-RAS'!E33</f>
        <v>330.44</v>
      </c>
      <c r="E29" s="2">
        <v>0</v>
      </c>
      <c r="F29" s="2">
        <v>0</v>
      </c>
      <c r="G29" s="3">
        <f t="shared" si="0"/>
        <v>23.291239999999998</v>
      </c>
      <c r="H29" s="3">
        <f t="shared" si="1"/>
        <v>0.49000000000000909</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2045154.7300000002</v>
      </c>
      <c r="D45" s="2">
        <f>'PR-RAS'!E49</f>
        <v>3956527.27</v>
      </c>
      <c r="E45" s="2">
        <v>0</v>
      </c>
      <c r="F45" s="2">
        <v>0</v>
      </c>
      <c r="G45" s="3">
        <f t="shared" si="0"/>
        <v>438161.20787999994</v>
      </c>
      <c r="H45" s="3">
        <f t="shared" si="1"/>
        <v>0.53999999980442226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1309954.8700000001</v>
      </c>
      <c r="D54" s="2">
        <f>'PR-RAS'!E58</f>
        <v>1185528.49</v>
      </c>
      <c r="E54" s="2">
        <v>0</v>
      </c>
      <c r="F54" s="2">
        <v>0</v>
      </c>
      <c r="G54" s="3">
        <f t="shared" si="0"/>
        <v>195093.62805</v>
      </c>
      <c r="H54" s="3">
        <f t="shared" si="1"/>
        <v>0.61999999987892807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1005304.76</v>
      </c>
      <c r="D55" s="2">
        <f>'PR-RAS'!E59</f>
        <v>195546.88</v>
      </c>
      <c r="E55" s="2">
        <v>0</v>
      </c>
      <c r="F55" s="2">
        <v>0</v>
      </c>
      <c r="G55" s="3">
        <f t="shared" si="0"/>
        <v>75405.520080000002</v>
      </c>
      <c r="H55" s="3">
        <f t="shared" si="1"/>
        <v>0.35999999998603016</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304650.11</v>
      </c>
      <c r="D56" s="2">
        <f>'PR-RAS'!E60</f>
        <v>989981.61</v>
      </c>
      <c r="E56" s="2">
        <v>0</v>
      </c>
      <c r="F56" s="2">
        <v>0</v>
      </c>
      <c r="G56" s="3">
        <f t="shared" si="0"/>
        <v>125653.73315</v>
      </c>
      <c r="H56" s="3">
        <f t="shared" si="1"/>
        <v>0.5</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406235.64</v>
      </c>
      <c r="D57" s="2">
        <f>'PR-RAS'!E61</f>
        <v>184030.07999999999</v>
      </c>
      <c r="E57" s="2">
        <v>0</v>
      </c>
      <c r="F57" s="2">
        <v>0</v>
      </c>
      <c r="G57" s="3">
        <f t="shared" si="0"/>
        <v>43360.5648</v>
      </c>
      <c r="H57" s="3">
        <f t="shared" si="1"/>
        <v>0.43999999997322448</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406235.64</v>
      </c>
      <c r="D59" s="2">
        <f>'PR-RAS'!E63</f>
        <v>184030.07999999999</v>
      </c>
      <c r="E59" s="2">
        <v>0</v>
      </c>
      <c r="F59" s="2">
        <v>0</v>
      </c>
      <c r="G59" s="3">
        <f t="shared" si="0"/>
        <v>44909.156400000007</v>
      </c>
      <c r="H59" s="3">
        <f t="shared" si="1"/>
        <v>0.43999999997322448</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799117.11</v>
      </c>
      <c r="E60" s="2">
        <v>0</v>
      </c>
      <c r="F60" s="2">
        <v>0</v>
      </c>
      <c r="G60" s="3">
        <f t="shared" si="0"/>
        <v>94295.818979999996</v>
      </c>
      <c r="H60" s="3">
        <f t="shared" si="1"/>
        <v>0.10999999998603016</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799117.11</v>
      </c>
      <c r="E63" s="2">
        <v>0</v>
      </c>
      <c r="F63" s="2">
        <v>0</v>
      </c>
      <c r="G63" s="3">
        <f>(B63/1000)*(C63*1+D63*2)</f>
        <v>99090.521639999992</v>
      </c>
      <c r="H63" s="3">
        <f>ABS(C63-ROUND(C63,0))+ABS(D63-ROUND(D63,0))</f>
        <v>0.10999999998603016</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328964.21999999997</v>
      </c>
      <c r="D70" s="2">
        <f>'PR-RAS'!E74</f>
        <v>1787851.5899999999</v>
      </c>
      <c r="E70" s="2">
        <v>0</v>
      </c>
      <c r="F70" s="2">
        <v>0</v>
      </c>
      <c r="G70" s="3">
        <f t="shared" si="0"/>
        <v>269422.05059999996</v>
      </c>
      <c r="H70" s="3">
        <f t="shared" si="1"/>
        <v>0.63000000012107193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359804.61</v>
      </c>
      <c r="E71" s="2">
        <v>0</v>
      </c>
      <c r="F71" s="2">
        <v>0</v>
      </c>
      <c r="G71" s="3">
        <f t="shared" si="0"/>
        <v>50372.645400000001</v>
      </c>
      <c r="H71" s="3">
        <f t="shared" si="1"/>
        <v>0.39000000001396984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328964.21999999997</v>
      </c>
      <c r="D72" s="2">
        <f>'PR-RAS'!E76</f>
        <v>1428046.98</v>
      </c>
      <c r="E72" s="2">
        <v>0</v>
      </c>
      <c r="F72" s="2">
        <v>0</v>
      </c>
      <c r="G72" s="3">
        <f t="shared" si="0"/>
        <v>226139.13077999995</v>
      </c>
      <c r="H72" s="3">
        <f t="shared" si="1"/>
        <v>0.23999999999068677</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74931.19</v>
      </c>
      <c r="D78" s="2">
        <f>'PR-RAS'!E82</f>
        <v>89752.56</v>
      </c>
      <c r="E78" s="2">
        <v>0</v>
      </c>
      <c r="F78" s="2">
        <v>0</v>
      </c>
      <c r="G78" s="3">
        <f t="shared" si="0"/>
        <v>19591.595870000001</v>
      </c>
      <c r="H78" s="3">
        <f t="shared" si="1"/>
        <v>0.63000000000465661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163.37</v>
      </c>
      <c r="D79" s="2">
        <f>'PR-RAS'!E83</f>
        <v>529.86</v>
      </c>
      <c r="E79" s="2">
        <v>0</v>
      </c>
      <c r="F79" s="2">
        <v>0</v>
      </c>
      <c r="G79" s="3">
        <f t="shared" si="0"/>
        <v>95.401020000000017</v>
      </c>
      <c r="H79" s="3">
        <f t="shared" si="1"/>
        <v>0.50999999999999091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163.36000000000001</v>
      </c>
      <c r="D81" s="2">
        <f>'PR-RAS'!E85</f>
        <v>62.4</v>
      </c>
      <c r="E81" s="2">
        <v>0</v>
      </c>
      <c r="F81" s="2">
        <v>0</v>
      </c>
      <c r="G81" s="3">
        <f t="shared" si="0"/>
        <v>23.052800000000001</v>
      </c>
      <c r="H81" s="3">
        <f t="shared" si="1"/>
        <v>0.76000000000001222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467.46</v>
      </c>
      <c r="E82" s="2">
        <v>0</v>
      </c>
      <c r="F82" s="2">
        <v>0</v>
      </c>
      <c r="G82" s="3">
        <f t="shared" si="0"/>
        <v>75.728520000000003</v>
      </c>
      <c r="H82" s="3">
        <f t="shared" si="1"/>
        <v>0.45999999999997954</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0.01</v>
      </c>
      <c r="D83" s="2">
        <f>'PR-RAS'!E87</f>
        <v>0</v>
      </c>
      <c r="E83" s="2">
        <v>0</v>
      </c>
      <c r="F83" s="2">
        <v>0</v>
      </c>
      <c r="G83" s="3">
        <f t="shared" si="0"/>
        <v>8.2000000000000009E-4</v>
      </c>
      <c r="H83" s="3">
        <f t="shared" si="1"/>
        <v>0.01</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74767.820000000007</v>
      </c>
      <c r="D87" s="2">
        <f>'PR-RAS'!E91</f>
        <v>89222.7</v>
      </c>
      <c r="E87" s="2">
        <v>0</v>
      </c>
      <c r="F87" s="2">
        <v>0</v>
      </c>
      <c r="G87" s="3">
        <f t="shared" si="0"/>
        <v>21776.336919999998</v>
      </c>
      <c r="H87" s="3">
        <f t="shared" si="1"/>
        <v>0.47999999999592546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6475.25</v>
      </c>
      <c r="D88" s="2">
        <f>'PR-RAS'!E92</f>
        <v>5972.53</v>
      </c>
      <c r="E88" s="2">
        <v>0</v>
      </c>
      <c r="F88" s="2">
        <v>0</v>
      </c>
      <c r="G88" s="3">
        <f t="shared" si="0"/>
        <v>1602.5669699999996</v>
      </c>
      <c r="H88" s="3">
        <f t="shared" si="1"/>
        <v>0.72000000000025466</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33689.15</v>
      </c>
      <c r="D89" s="2">
        <f>'PR-RAS'!E93</f>
        <v>45728.34</v>
      </c>
      <c r="E89" s="2">
        <v>0</v>
      </c>
      <c r="F89" s="2">
        <v>0</v>
      </c>
      <c r="G89" s="3">
        <f t="shared" si="0"/>
        <v>11012.833039999998</v>
      </c>
      <c r="H89" s="3">
        <f t="shared" si="1"/>
        <v>0.48999999999796273</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8374.57</v>
      </c>
      <c r="D90" s="2">
        <f>'PR-RAS'!E94</f>
        <v>10975.72</v>
      </c>
      <c r="E90" s="2">
        <v>0</v>
      </c>
      <c r="F90" s="2">
        <v>0</v>
      </c>
      <c r="G90" s="3">
        <f t="shared" si="0"/>
        <v>2699.0148899999999</v>
      </c>
      <c r="H90" s="3">
        <f t="shared" si="1"/>
        <v>0.71000000000094587</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26228.85</v>
      </c>
      <c r="D93" s="2">
        <f>'PR-RAS'!E97</f>
        <v>26546.11</v>
      </c>
      <c r="E93" s="2">
        <v>0</v>
      </c>
      <c r="F93" s="2">
        <v>0</v>
      </c>
      <c r="G93" s="3">
        <f t="shared" si="0"/>
        <v>7297.5384400000003</v>
      </c>
      <c r="H93" s="3">
        <f t="shared" si="1"/>
        <v>0.26000000000203727</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479872.41000000003</v>
      </c>
      <c r="D102" s="2">
        <f>'PR-RAS'!E106</f>
        <v>374185.43999999994</v>
      </c>
      <c r="E102" s="2">
        <v>0</v>
      </c>
      <c r="F102" s="2">
        <v>0</v>
      </c>
      <c r="G102" s="3">
        <f t="shared" si="0"/>
        <v>124052.57229000001</v>
      </c>
      <c r="H102" s="3">
        <f t="shared" si="1"/>
        <v>0.84999999997671694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25264.880000000001</v>
      </c>
      <c r="D103" s="2">
        <f>'PR-RAS'!E107</f>
        <v>28590.85</v>
      </c>
      <c r="E103" s="2">
        <v>0</v>
      </c>
      <c r="F103" s="2">
        <v>0</v>
      </c>
      <c r="G103" s="3">
        <f t="shared" si="0"/>
        <v>8409.5511599999991</v>
      </c>
      <c r="H103" s="3">
        <f t="shared" si="1"/>
        <v>0.27000000000043656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25264.880000000001</v>
      </c>
      <c r="D105" s="2">
        <f>'PR-RAS'!E109</f>
        <v>28590.85</v>
      </c>
      <c r="E105" s="2">
        <v>0</v>
      </c>
      <c r="F105" s="2">
        <v>0</v>
      </c>
      <c r="G105" s="3">
        <f t="shared" si="0"/>
        <v>8574.4443200000005</v>
      </c>
      <c r="H105" s="3">
        <f t="shared" si="1"/>
        <v>0.27000000000043656</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356264.08</v>
      </c>
      <c r="D108" s="2">
        <f>'PR-RAS'!E112</f>
        <v>245818.86</v>
      </c>
      <c r="E108" s="2">
        <v>0</v>
      </c>
      <c r="F108" s="2">
        <v>0</v>
      </c>
      <c r="G108" s="3">
        <f t="shared" si="0"/>
        <v>90725.492599999998</v>
      </c>
      <c r="H108" s="3">
        <f t="shared" si="1"/>
        <v>0.22000000003026798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575.20000000000005</v>
      </c>
      <c r="D110" s="2">
        <f>'PR-RAS'!E114</f>
        <v>0</v>
      </c>
      <c r="E110" s="2">
        <v>0</v>
      </c>
      <c r="F110" s="2">
        <v>0</v>
      </c>
      <c r="G110" s="3">
        <f t="shared" si="0"/>
        <v>62.696800000000003</v>
      </c>
      <c r="H110" s="3">
        <f t="shared" si="1"/>
        <v>0.20000000000004547</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353154.48</v>
      </c>
      <c r="D111" s="2">
        <f>'PR-RAS'!E115</f>
        <v>242722.87</v>
      </c>
      <c r="E111" s="2">
        <v>0</v>
      </c>
      <c r="F111" s="2">
        <v>0</v>
      </c>
      <c r="G111" s="3">
        <f t="shared" si="0"/>
        <v>92246.0242</v>
      </c>
      <c r="H111" s="3">
        <f t="shared" si="1"/>
        <v>0.60999999998603016</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2534.4</v>
      </c>
      <c r="D113" s="2">
        <f>'PR-RAS'!E117</f>
        <v>3095.99</v>
      </c>
      <c r="E113" s="2">
        <v>0</v>
      </c>
      <c r="F113" s="2">
        <v>0</v>
      </c>
      <c r="G113" s="3">
        <f t="shared" si="0"/>
        <v>977.35455999999988</v>
      </c>
      <c r="H113" s="3">
        <f t="shared" si="1"/>
        <v>0.41000000000030923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98343.45</v>
      </c>
      <c r="D116" s="2">
        <f>'PR-RAS'!E120</f>
        <v>99775.73</v>
      </c>
      <c r="E116" s="2">
        <v>0</v>
      </c>
      <c r="F116" s="2">
        <v>0</v>
      </c>
      <c r="G116" s="3">
        <f t="shared" si="0"/>
        <v>34257.914649999999</v>
      </c>
      <c r="H116" s="3">
        <f t="shared" si="1"/>
        <v>0.72000000000116415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18908.05</v>
      </c>
      <c r="D117" s="2">
        <f>'PR-RAS'!E121</f>
        <v>4254.53</v>
      </c>
      <c r="E117" s="2">
        <v>0</v>
      </c>
      <c r="F117" s="2">
        <v>0</v>
      </c>
      <c r="G117" s="3">
        <f t="shared" si="0"/>
        <v>3180.3847600000004</v>
      </c>
      <c r="H117" s="3">
        <f t="shared" si="1"/>
        <v>0.51999999999952706</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79435.399999999994</v>
      </c>
      <c r="D118" s="2">
        <f>'PR-RAS'!E122</f>
        <v>95521.2</v>
      </c>
      <c r="E118" s="2">
        <v>0</v>
      </c>
      <c r="F118" s="2">
        <v>0</v>
      </c>
      <c r="G118" s="3">
        <f t="shared" si="0"/>
        <v>31645.902600000001</v>
      </c>
      <c r="H118" s="3">
        <f t="shared" si="1"/>
        <v>0.59999999999126885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11703.939999999999</v>
      </c>
      <c r="D121" s="2">
        <f>'PR-RAS'!E125</f>
        <v>12350.009999999998</v>
      </c>
      <c r="E121" s="2">
        <v>0</v>
      </c>
      <c r="F121" s="2">
        <v>0</v>
      </c>
      <c r="G121" s="3">
        <f t="shared" si="0"/>
        <v>4368.4751999999989</v>
      </c>
      <c r="H121" s="3">
        <f t="shared" si="1"/>
        <v>6.9999999999708962E-2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5308.94</v>
      </c>
      <c r="D122" s="2">
        <f>'PR-RAS'!E126</f>
        <v>5820.0099999999993</v>
      </c>
      <c r="E122" s="2">
        <v>0</v>
      </c>
      <c r="F122" s="2">
        <v>0</v>
      </c>
      <c r="G122" s="3">
        <f t="shared" si="0"/>
        <v>2050.8241599999997</v>
      </c>
      <c r="H122" s="3">
        <f t="shared" si="1"/>
        <v>6.9999999999708962E-2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146.4</v>
      </c>
      <c r="E123" s="2">
        <v>0</v>
      </c>
      <c r="F123" s="2">
        <v>0</v>
      </c>
      <c r="G123" s="3">
        <f t="shared" si="0"/>
        <v>35.721600000000002</v>
      </c>
      <c r="H123" s="3">
        <f t="shared" si="1"/>
        <v>0.40000000000000568</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5308.94</v>
      </c>
      <c r="D124" s="2">
        <f>'PR-RAS'!E128</f>
        <v>5673.61</v>
      </c>
      <c r="E124" s="2">
        <v>0</v>
      </c>
      <c r="F124" s="2">
        <v>0</v>
      </c>
      <c r="G124" s="3">
        <f t="shared" si="0"/>
        <v>2048.70768</v>
      </c>
      <c r="H124" s="3">
        <f t="shared" si="1"/>
        <v>0.4500000000007276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6395</v>
      </c>
      <c r="D125" s="2">
        <f>'PR-RAS'!E129</f>
        <v>6530</v>
      </c>
      <c r="E125" s="2">
        <v>0</v>
      </c>
      <c r="F125" s="2">
        <v>0</v>
      </c>
      <c r="G125" s="3">
        <f t="shared" si="0"/>
        <v>2412.42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6395</v>
      </c>
      <c r="D126" s="2">
        <f>'PR-RAS'!E130</f>
        <v>6530</v>
      </c>
      <c r="E126" s="2">
        <v>0</v>
      </c>
      <c r="F126" s="2">
        <v>0</v>
      </c>
      <c r="G126" s="3">
        <f t="shared" si="0"/>
        <v>2431.875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2418299.0699999998</v>
      </c>
      <c r="D148" s="2">
        <f>'PR-RAS'!E152</f>
        <v>2963613.53</v>
      </c>
      <c r="E148" s="2">
        <v>0</v>
      </c>
      <c r="F148" s="2">
        <v>0</v>
      </c>
      <c r="G148" s="3">
        <f t="shared" si="0"/>
        <v>1226792.3411099997</v>
      </c>
      <c r="H148" s="3">
        <f t="shared" si="1"/>
        <v>0.5400000000372529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574467.96</v>
      </c>
      <c r="D149" s="2">
        <f>'PR-RAS'!E153</f>
        <v>914789.58000000007</v>
      </c>
      <c r="E149" s="2">
        <v>0</v>
      </c>
      <c r="F149" s="2">
        <v>0</v>
      </c>
      <c r="G149" s="3">
        <f t="shared" si="0"/>
        <v>355798.97376000002</v>
      </c>
      <c r="H149" s="3">
        <f t="shared" si="1"/>
        <v>0.4599999999627471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444447.72</v>
      </c>
      <c r="D150" s="2">
        <f>'PR-RAS'!E154</f>
        <v>741323.14</v>
      </c>
      <c r="E150" s="2">
        <v>0</v>
      </c>
      <c r="F150" s="2">
        <v>0</v>
      </c>
      <c r="G150" s="3">
        <f t="shared" si="0"/>
        <v>287137.00599999999</v>
      </c>
      <c r="H150" s="3">
        <f t="shared" si="1"/>
        <v>0.42000000004190952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444447.72</v>
      </c>
      <c r="D151" s="2">
        <f>'PR-RAS'!E155</f>
        <v>735809.74</v>
      </c>
      <c r="E151" s="2">
        <v>0</v>
      </c>
      <c r="F151" s="2">
        <v>0</v>
      </c>
      <c r="G151" s="3">
        <f t="shared" si="0"/>
        <v>287410.07999999996</v>
      </c>
      <c r="H151" s="3">
        <f t="shared" si="1"/>
        <v>0.5400000000372529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5513.4</v>
      </c>
      <c r="E152" s="2">
        <v>0</v>
      </c>
      <c r="F152" s="2">
        <v>0</v>
      </c>
      <c r="G152" s="3">
        <f t="shared" si="0"/>
        <v>1665.0467999999998</v>
      </c>
      <c r="H152" s="3">
        <f t="shared" si="1"/>
        <v>0.3999999999996362</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56686.37</v>
      </c>
      <c r="D155" s="2">
        <f>'PR-RAS'!E159</f>
        <v>52148.42</v>
      </c>
      <c r="E155" s="2">
        <v>0</v>
      </c>
      <c r="F155" s="2">
        <v>0</v>
      </c>
      <c r="G155" s="3">
        <f t="shared" si="0"/>
        <v>24791.414339999999</v>
      </c>
      <c r="H155" s="3">
        <f t="shared" si="1"/>
        <v>0.79000000000087311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73333.87</v>
      </c>
      <c r="D156" s="2">
        <f>'PR-RAS'!E160</f>
        <v>121318.02</v>
      </c>
      <c r="E156" s="2">
        <v>0</v>
      </c>
      <c r="F156" s="2">
        <v>0</v>
      </c>
      <c r="G156" s="3">
        <f t="shared" si="0"/>
        <v>48975.336050000005</v>
      </c>
      <c r="H156" s="3">
        <f t="shared" si="1"/>
        <v>0.15000000000873115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73333.87</v>
      </c>
      <c r="D158" s="2">
        <f>'PR-RAS'!E162</f>
        <v>121318.02</v>
      </c>
      <c r="E158" s="2">
        <v>0</v>
      </c>
      <c r="F158" s="2">
        <v>0</v>
      </c>
      <c r="G158" s="3">
        <f t="shared" si="0"/>
        <v>49607.275870000005</v>
      </c>
      <c r="H158" s="3">
        <f t="shared" si="1"/>
        <v>0.15000000000873115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864112.94</v>
      </c>
      <c r="D160" s="2">
        <f>'PR-RAS'!E164</f>
        <v>1040026.6499999999</v>
      </c>
      <c r="E160" s="2">
        <v>0</v>
      </c>
      <c r="F160" s="2">
        <v>0</v>
      </c>
      <c r="G160" s="3">
        <f t="shared" si="0"/>
        <v>468122.43215999997</v>
      </c>
      <c r="H160" s="3">
        <f t="shared" si="1"/>
        <v>0.41000000014901161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31519.67</v>
      </c>
      <c r="D161" s="2">
        <f>'PR-RAS'!E165</f>
        <v>31824.1</v>
      </c>
      <c r="E161" s="2">
        <v>0</v>
      </c>
      <c r="F161" s="2">
        <v>0</v>
      </c>
      <c r="G161" s="3">
        <f t="shared" si="0"/>
        <v>15226.859199999999</v>
      </c>
      <c r="H161" s="3">
        <f t="shared" si="1"/>
        <v>0.43000000000029104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12563.03</v>
      </c>
      <c r="D162" s="2">
        <f>'PR-RAS'!E166</f>
        <v>5440.6</v>
      </c>
      <c r="E162" s="2">
        <v>0</v>
      </c>
      <c r="F162" s="2">
        <v>0</v>
      </c>
      <c r="G162" s="3">
        <f t="shared" si="0"/>
        <v>3774.5210300000008</v>
      </c>
      <c r="H162" s="3">
        <f t="shared" si="1"/>
        <v>0.43000000000029104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6676.5</v>
      </c>
      <c r="D163" s="2">
        <f>'PR-RAS'!E167</f>
        <v>9506.0400000000009</v>
      </c>
      <c r="E163" s="2">
        <v>0</v>
      </c>
      <c r="F163" s="2">
        <v>0</v>
      </c>
      <c r="G163" s="3">
        <f t="shared" si="0"/>
        <v>4161.5499600000003</v>
      </c>
      <c r="H163" s="3">
        <f t="shared" si="1"/>
        <v>0.54000000000087311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4172.95</v>
      </c>
      <c r="D164" s="2">
        <f>'PR-RAS'!E168</f>
        <v>3599.68</v>
      </c>
      <c r="E164" s="2">
        <v>0</v>
      </c>
      <c r="F164" s="2">
        <v>0</v>
      </c>
      <c r="G164" s="3">
        <f t="shared" si="0"/>
        <v>1853.6865299999999</v>
      </c>
      <c r="H164" s="3">
        <f t="shared" si="1"/>
        <v>0.37000000000034561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8107.19</v>
      </c>
      <c r="D165" s="2">
        <f>'PR-RAS'!E169</f>
        <v>13277.78</v>
      </c>
      <c r="E165" s="2">
        <v>0</v>
      </c>
      <c r="F165" s="2">
        <v>0</v>
      </c>
      <c r="G165" s="3">
        <f t="shared" si="0"/>
        <v>5684.6909999999998</v>
      </c>
      <c r="H165" s="3">
        <f t="shared" si="1"/>
        <v>0.40999999999894499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102565.06999999999</v>
      </c>
      <c r="D166" s="2">
        <f>'PR-RAS'!E170</f>
        <v>102848.05</v>
      </c>
      <c r="E166" s="2">
        <v>0</v>
      </c>
      <c r="F166" s="2">
        <v>0</v>
      </c>
      <c r="G166" s="3">
        <f t="shared" si="0"/>
        <v>50863.093050000003</v>
      </c>
      <c r="H166" s="3">
        <f t="shared" si="1"/>
        <v>0.11999999999534339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6273.59</v>
      </c>
      <c r="D167" s="2">
        <f>'PR-RAS'!E171</f>
        <v>13350.18</v>
      </c>
      <c r="E167" s="2">
        <v>0</v>
      </c>
      <c r="F167" s="2">
        <v>0</v>
      </c>
      <c r="G167" s="3">
        <f t="shared" si="0"/>
        <v>5473.6756999999998</v>
      </c>
      <c r="H167" s="3">
        <f t="shared" si="1"/>
        <v>0.59000000000014552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909.71</v>
      </c>
      <c r="D168" s="2">
        <f>'PR-RAS'!E172</f>
        <v>10319.040000000001</v>
      </c>
      <c r="E168" s="2">
        <v>0</v>
      </c>
      <c r="F168" s="2">
        <v>0</v>
      </c>
      <c r="G168" s="3">
        <f t="shared" si="0"/>
        <v>3598.4809300000002</v>
      </c>
      <c r="H168" s="3">
        <f t="shared" si="1"/>
        <v>0.33000000000083674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49226.239999999998</v>
      </c>
      <c r="D169" s="2">
        <f>'PR-RAS'!E173</f>
        <v>57400.43</v>
      </c>
      <c r="E169" s="2">
        <v>0</v>
      </c>
      <c r="F169" s="2">
        <v>0</v>
      </c>
      <c r="G169" s="3">
        <f t="shared" si="0"/>
        <v>27556.552800000001</v>
      </c>
      <c r="H169" s="3">
        <f t="shared" si="1"/>
        <v>0.66999999999825377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19049.55</v>
      </c>
      <c r="D170" s="2">
        <f>'PR-RAS'!E174</f>
        <v>13241.3</v>
      </c>
      <c r="E170" s="2">
        <v>0</v>
      </c>
      <c r="F170" s="2">
        <v>0</v>
      </c>
      <c r="G170" s="3">
        <f t="shared" si="0"/>
        <v>7694.9333499999993</v>
      </c>
      <c r="H170" s="3">
        <f t="shared" si="1"/>
        <v>0.75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25682.45</v>
      </c>
      <c r="D171" s="2">
        <f>'PR-RAS'!E175</f>
        <v>6859.8</v>
      </c>
      <c r="E171" s="2">
        <v>0</v>
      </c>
      <c r="F171" s="2">
        <v>0</v>
      </c>
      <c r="G171" s="3">
        <f t="shared" si="0"/>
        <v>6698.348500000001</v>
      </c>
      <c r="H171" s="3">
        <f t="shared" si="1"/>
        <v>0.6500000000005457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1423.53</v>
      </c>
      <c r="D173" s="2">
        <f>'PR-RAS'!E177</f>
        <v>1677.3</v>
      </c>
      <c r="E173" s="2">
        <v>0</v>
      </c>
      <c r="F173" s="2">
        <v>0</v>
      </c>
      <c r="G173" s="3">
        <f t="shared" si="0"/>
        <v>821.83835999999997</v>
      </c>
      <c r="H173" s="3">
        <f t="shared" si="1"/>
        <v>0.76999999999998181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610810.12</v>
      </c>
      <c r="D174" s="2">
        <f>'PR-RAS'!E178</f>
        <v>756348.27999999991</v>
      </c>
      <c r="E174" s="2">
        <v>0</v>
      </c>
      <c r="F174" s="2">
        <v>0</v>
      </c>
      <c r="G174" s="3">
        <f t="shared" si="0"/>
        <v>367366.6556399999</v>
      </c>
      <c r="H174" s="3">
        <f t="shared" si="1"/>
        <v>0.39999999990686774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5142.67</v>
      </c>
      <c r="D175" s="2">
        <f>'PR-RAS'!E179</f>
        <v>6817.73</v>
      </c>
      <c r="E175" s="2">
        <v>0</v>
      </c>
      <c r="F175" s="2">
        <v>0</v>
      </c>
      <c r="G175" s="3">
        <f t="shared" si="0"/>
        <v>3267.3946199999991</v>
      </c>
      <c r="H175" s="3">
        <f t="shared" si="1"/>
        <v>0.6000000000003638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245045.37</v>
      </c>
      <c r="D176" s="2">
        <f>'PR-RAS'!E180</f>
        <v>177021.13</v>
      </c>
      <c r="E176" s="2">
        <v>0</v>
      </c>
      <c r="F176" s="2">
        <v>0</v>
      </c>
      <c r="G176" s="3">
        <f t="shared" si="0"/>
        <v>104840.33524999999</v>
      </c>
      <c r="H176" s="3">
        <f t="shared" si="1"/>
        <v>0.5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14008.82</v>
      </c>
      <c r="D177" s="2">
        <f>'PR-RAS'!E181</f>
        <v>19304.580000000002</v>
      </c>
      <c r="E177" s="2">
        <v>0</v>
      </c>
      <c r="F177" s="2">
        <v>0</v>
      </c>
      <c r="G177" s="3">
        <f t="shared" si="0"/>
        <v>9260.7644799999998</v>
      </c>
      <c r="H177" s="3">
        <f t="shared" si="1"/>
        <v>0.59999999999854481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120543</v>
      </c>
      <c r="D178" s="2">
        <f>'PR-RAS'!E182</f>
        <v>365753.49</v>
      </c>
      <c r="E178" s="2">
        <v>0</v>
      </c>
      <c r="F178" s="2">
        <v>0</v>
      </c>
      <c r="G178" s="3">
        <f t="shared" si="0"/>
        <v>150812.84646</v>
      </c>
      <c r="H178" s="3">
        <f t="shared" si="1"/>
        <v>0.48999999999068677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19450.849999999999</v>
      </c>
      <c r="D179" s="2">
        <f>'PR-RAS'!E183</f>
        <v>20146.09</v>
      </c>
      <c r="E179" s="2">
        <v>0</v>
      </c>
      <c r="F179" s="2">
        <v>0</v>
      </c>
      <c r="G179" s="3">
        <f t="shared" si="0"/>
        <v>10634.259339999999</v>
      </c>
      <c r="H179" s="3">
        <f t="shared" si="1"/>
        <v>0.24000000000160071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4791.1400000000003</v>
      </c>
      <c r="D180" s="2">
        <f>'PR-RAS'!E184</f>
        <v>7326.41</v>
      </c>
      <c r="E180" s="2">
        <v>0</v>
      </c>
      <c r="F180" s="2">
        <v>0</v>
      </c>
      <c r="G180" s="3">
        <f t="shared" si="0"/>
        <v>3480.4688399999995</v>
      </c>
      <c r="H180" s="3">
        <f t="shared" si="1"/>
        <v>0.5500000000001819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124502.8</v>
      </c>
      <c r="D181" s="2">
        <f>'PR-RAS'!E185</f>
        <v>114198.11</v>
      </c>
      <c r="E181" s="2">
        <v>0</v>
      </c>
      <c r="F181" s="2">
        <v>0</v>
      </c>
      <c r="G181" s="3">
        <f t="shared" si="0"/>
        <v>63521.823600000003</v>
      </c>
      <c r="H181" s="3">
        <f t="shared" si="1"/>
        <v>0.30999999999767169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77325.47</v>
      </c>
      <c r="D183" s="2">
        <f>'PR-RAS'!E187</f>
        <v>45780.74</v>
      </c>
      <c r="E183" s="2">
        <v>0</v>
      </c>
      <c r="F183" s="2">
        <v>0</v>
      </c>
      <c r="G183" s="3">
        <f t="shared" si="0"/>
        <v>30737.424900000002</v>
      </c>
      <c r="H183" s="3">
        <f t="shared" si="1"/>
        <v>0.73000000000320142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119218.08000000002</v>
      </c>
      <c r="D190" s="2">
        <f>'PR-RAS'!E194</f>
        <v>149006.22</v>
      </c>
      <c r="E190" s="2">
        <v>0</v>
      </c>
      <c r="F190" s="2">
        <v>0</v>
      </c>
      <c r="G190" s="3">
        <f t="shared" si="0"/>
        <v>78856.568280000007</v>
      </c>
      <c r="H190" s="3">
        <f t="shared" si="1"/>
        <v>0.3000000000174623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1783.44</v>
      </c>
      <c r="D191" s="2">
        <f>'PR-RAS'!E195</f>
        <v>24954.76</v>
      </c>
      <c r="E191" s="2">
        <v>0</v>
      </c>
      <c r="F191" s="2">
        <v>0</v>
      </c>
      <c r="G191" s="3">
        <f t="shared" si="0"/>
        <v>9821.6623999999993</v>
      </c>
      <c r="H191" s="3">
        <f t="shared" si="1"/>
        <v>0.68000000000165528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13564.11</v>
      </c>
      <c r="D192" s="2">
        <f>'PR-RAS'!E196</f>
        <v>16624.849999999999</v>
      </c>
      <c r="E192" s="2">
        <v>0</v>
      </c>
      <c r="F192" s="2">
        <v>0</v>
      </c>
      <c r="G192" s="3">
        <f t="shared" si="0"/>
        <v>8941.4377100000002</v>
      </c>
      <c r="H192" s="3">
        <f t="shared" si="1"/>
        <v>0.26000000000203727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14983.6</v>
      </c>
      <c r="D193" s="2">
        <f>'PR-RAS'!E197</f>
        <v>7563.7</v>
      </c>
      <c r="E193" s="2">
        <v>0</v>
      </c>
      <c r="F193" s="2">
        <v>0</v>
      </c>
      <c r="G193" s="3">
        <f t="shared" si="0"/>
        <v>5781.3119999999999</v>
      </c>
      <c r="H193" s="3">
        <f t="shared" si="1"/>
        <v>0.6999999999998181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9614.94</v>
      </c>
      <c r="D194" s="2">
        <f>'PR-RAS'!E198</f>
        <v>7933.11</v>
      </c>
      <c r="E194" s="2">
        <v>0</v>
      </c>
      <c r="F194" s="2">
        <v>0</v>
      </c>
      <c r="G194" s="3">
        <f t="shared" si="0"/>
        <v>4917.8638799999999</v>
      </c>
      <c r="H194" s="3">
        <f t="shared" si="1"/>
        <v>0.16999999999916326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79271.990000000005</v>
      </c>
      <c r="D197" s="2">
        <f>'PR-RAS'!E201</f>
        <v>91929.8</v>
      </c>
      <c r="E197" s="2">
        <v>0</v>
      </c>
      <c r="F197" s="2">
        <v>0</v>
      </c>
      <c r="G197" s="3">
        <f t="shared" si="0"/>
        <v>51573.79164000001</v>
      </c>
      <c r="H197" s="3">
        <f t="shared" si="1"/>
        <v>0.20999999999185093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24752.1</v>
      </c>
      <c r="D198" s="2">
        <f>'PR-RAS'!E202</f>
        <v>41457.03</v>
      </c>
      <c r="E198" s="2">
        <v>0</v>
      </c>
      <c r="F198" s="2">
        <v>0</v>
      </c>
      <c r="G198" s="3">
        <f t="shared" si="0"/>
        <v>21210.233520000002</v>
      </c>
      <c r="H198" s="3">
        <f t="shared" si="1"/>
        <v>0.12999999999738066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17104.46</v>
      </c>
      <c r="D204" s="2">
        <f>'PR-RAS'!E208</f>
        <v>28252.21</v>
      </c>
      <c r="E204" s="2">
        <v>0</v>
      </c>
      <c r="F204" s="2">
        <v>0</v>
      </c>
      <c r="G204" s="3">
        <f t="shared" si="0"/>
        <v>14942.602640000003</v>
      </c>
      <c r="H204" s="3">
        <f t="shared" si="1"/>
        <v>0.66999999999825377</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17104.46</v>
      </c>
      <c r="D207" s="2">
        <f>'PR-RAS'!E211</f>
        <v>28252.21</v>
      </c>
      <c r="E207" s="2">
        <v>0</v>
      </c>
      <c r="F207" s="2">
        <v>0</v>
      </c>
      <c r="G207" s="3">
        <f t="shared" si="0"/>
        <v>15163.42928</v>
      </c>
      <c r="H207" s="3">
        <f t="shared" si="1"/>
        <v>0.66999999999825377</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7647.64</v>
      </c>
      <c r="D212" s="2">
        <f>'PR-RAS'!E216</f>
        <v>13204.82</v>
      </c>
      <c r="E212" s="2">
        <v>0</v>
      </c>
      <c r="F212" s="2">
        <v>0</v>
      </c>
      <c r="G212" s="3">
        <f t="shared" si="0"/>
        <v>7186.0860799999991</v>
      </c>
      <c r="H212" s="3">
        <f t="shared" si="1"/>
        <v>0.53999999999996362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7647.62</v>
      </c>
      <c r="D213" s="2">
        <f>'PR-RAS'!E217</f>
        <v>7771.04</v>
      </c>
      <c r="E213" s="2">
        <v>0</v>
      </c>
      <c r="F213" s="2">
        <v>0</v>
      </c>
      <c r="G213" s="3">
        <f t="shared" si="0"/>
        <v>4916.2164000000002</v>
      </c>
      <c r="H213" s="3">
        <f t="shared" si="1"/>
        <v>0.42000000000007276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0.02</v>
      </c>
      <c r="D214" s="2">
        <f>'PR-RAS'!E218</f>
        <v>0</v>
      </c>
      <c r="E214" s="2">
        <v>0</v>
      </c>
      <c r="F214" s="2">
        <v>0</v>
      </c>
      <c r="G214" s="3">
        <f t="shared" si="0"/>
        <v>4.2599999999999999E-3</v>
      </c>
      <c r="H214" s="3">
        <f t="shared" si="1"/>
        <v>0.02</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5433.78</v>
      </c>
      <c r="E215" s="2">
        <v>0</v>
      </c>
      <c r="F215" s="2">
        <v>0</v>
      </c>
      <c r="G215" s="3">
        <f t="shared" si="0"/>
        <v>2325.6578399999999</v>
      </c>
      <c r="H215" s="3">
        <f t="shared" si="1"/>
        <v>0.22000000000025466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149545.20000000001</v>
      </c>
      <c r="D217" s="2">
        <f>'PR-RAS'!E221</f>
        <v>132322.70000000001</v>
      </c>
      <c r="E217" s="2">
        <v>0</v>
      </c>
      <c r="F217" s="2">
        <v>0</v>
      </c>
      <c r="G217" s="3">
        <f t="shared" si="0"/>
        <v>89465.169600000008</v>
      </c>
      <c r="H217" s="3">
        <f t="shared" si="1"/>
        <v>0.5</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4000</v>
      </c>
      <c r="D218" s="2">
        <f>'PR-RAS'!E222</f>
        <v>0</v>
      </c>
      <c r="E218" s="2">
        <v>0</v>
      </c>
      <c r="F218" s="2">
        <v>0</v>
      </c>
      <c r="G218" s="3">
        <f t="shared" si="0"/>
        <v>868</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4000</v>
      </c>
      <c r="D220" s="2">
        <f>'PR-RAS'!E224</f>
        <v>0</v>
      </c>
      <c r="E220" s="2">
        <v>0</v>
      </c>
      <c r="F220" s="2">
        <v>0</v>
      </c>
      <c r="G220" s="3">
        <f t="shared" si="0"/>
        <v>876</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145545.20000000001</v>
      </c>
      <c r="D221" s="2">
        <f>'PR-RAS'!E225</f>
        <v>132322.70000000001</v>
      </c>
      <c r="E221" s="2">
        <v>0</v>
      </c>
      <c r="F221" s="2">
        <v>0</v>
      </c>
      <c r="G221" s="3">
        <f t="shared" si="0"/>
        <v>90241.932000000015</v>
      </c>
      <c r="H221" s="3">
        <f t="shared" si="1"/>
        <v>0.5</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326.7</v>
      </c>
      <c r="E222" s="2">
        <v>0</v>
      </c>
      <c r="F222" s="2">
        <v>0</v>
      </c>
      <c r="G222" s="3">
        <f t="shared" si="0"/>
        <v>144.4014</v>
      </c>
      <c r="H222" s="3">
        <f t="shared" si="1"/>
        <v>0.30000000000001137</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116758.77</v>
      </c>
      <c r="D223" s="2">
        <f>'PR-RAS'!E227</f>
        <v>131996</v>
      </c>
      <c r="E223" s="2">
        <v>0</v>
      </c>
      <c r="F223" s="2">
        <v>0</v>
      </c>
      <c r="G223" s="3">
        <f t="shared" si="0"/>
        <v>84526.670940000011</v>
      </c>
      <c r="H223" s="3">
        <f t="shared" si="1"/>
        <v>0.22999999999592546</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28786.43</v>
      </c>
      <c r="D224" s="2">
        <f>'PR-RAS'!E228</f>
        <v>0</v>
      </c>
      <c r="E224" s="2">
        <v>0</v>
      </c>
      <c r="F224" s="2">
        <v>0</v>
      </c>
      <c r="G224" s="3">
        <f t="shared" si="0"/>
        <v>6419.3738899999998</v>
      </c>
      <c r="H224" s="3">
        <f t="shared" si="1"/>
        <v>0.43000000000029104</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32336.379999999997</v>
      </c>
      <c r="D226" s="2">
        <f>'PR-RAS'!E230</f>
        <v>34678.479999999996</v>
      </c>
      <c r="E226" s="2">
        <v>0</v>
      </c>
      <c r="F226" s="2">
        <v>0</v>
      </c>
      <c r="G226" s="3">
        <f t="shared" si="0"/>
        <v>22881.001499999998</v>
      </c>
      <c r="H226" s="3">
        <f t="shared" si="1"/>
        <v>0.85999999999330612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9535</v>
      </c>
      <c r="D233" s="2">
        <f>'PR-RAS'!E237</f>
        <v>5681.48</v>
      </c>
      <c r="E233" s="2">
        <v>0</v>
      </c>
      <c r="F233" s="2">
        <v>0</v>
      </c>
      <c r="G233" s="3">
        <f t="shared" si="0"/>
        <v>4848.32672</v>
      </c>
      <c r="H233" s="3">
        <f t="shared" si="1"/>
        <v>0.47999999999956344</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9535</v>
      </c>
      <c r="D234" s="2">
        <f>'PR-RAS'!E238</f>
        <v>5681.48</v>
      </c>
      <c r="E234" s="2">
        <v>0</v>
      </c>
      <c r="F234" s="2">
        <v>0</v>
      </c>
      <c r="G234" s="3">
        <f t="shared" si="0"/>
        <v>4869.2246800000003</v>
      </c>
      <c r="H234" s="3">
        <f t="shared" si="1"/>
        <v>0.47999999999956344</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22801.379999999997</v>
      </c>
      <c r="D242" s="2">
        <f>'PR-RAS'!E246</f>
        <v>28997</v>
      </c>
      <c r="E242" s="2">
        <v>0</v>
      </c>
      <c r="F242" s="2">
        <v>0</v>
      </c>
      <c r="G242" s="3">
        <f t="shared" si="0"/>
        <v>19471.686580000001</v>
      </c>
      <c r="H242" s="3">
        <f t="shared" si="1"/>
        <v>0.37999999999738066</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12801.38</v>
      </c>
      <c r="D243" s="2">
        <f>'PR-RAS'!E247</f>
        <v>23997</v>
      </c>
      <c r="E243" s="2">
        <v>0</v>
      </c>
      <c r="F243" s="2">
        <v>0</v>
      </c>
      <c r="G243" s="3">
        <f t="shared" si="0"/>
        <v>14712.481959999999</v>
      </c>
      <c r="H243" s="3">
        <f t="shared" si="1"/>
        <v>0.37999999999919964</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10000</v>
      </c>
      <c r="D244" s="2">
        <f>'PR-RAS'!E248</f>
        <v>5000</v>
      </c>
      <c r="E244" s="2">
        <v>0</v>
      </c>
      <c r="F244" s="2">
        <v>0</v>
      </c>
      <c r="G244" s="3">
        <f t="shared" si="0"/>
        <v>4860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327319</v>
      </c>
      <c r="D258" s="2">
        <f>'PR-RAS'!E262</f>
        <v>338392.88</v>
      </c>
      <c r="E258" s="2">
        <v>0</v>
      </c>
      <c r="F258" s="2">
        <v>0</v>
      </c>
      <c r="G258" s="3">
        <f t="shared" si="0"/>
        <v>258054.92332</v>
      </c>
      <c r="H258" s="3">
        <f t="shared" si="1"/>
        <v>0.11999999999534339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327319</v>
      </c>
      <c r="D265" s="2">
        <f>'PR-RAS'!E269</f>
        <v>338392.88</v>
      </c>
      <c r="E265" s="2">
        <v>0</v>
      </c>
      <c r="F265" s="2">
        <v>0</v>
      </c>
      <c r="G265" s="3">
        <f t="shared" si="0"/>
        <v>265083.65664</v>
      </c>
      <c r="H265" s="3">
        <f t="shared" si="1"/>
        <v>0.11999999999534339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126646.84</v>
      </c>
      <c r="D266" s="2">
        <f>'PR-RAS'!E270</f>
        <v>225316.34</v>
      </c>
      <c r="E266" s="2">
        <v>0</v>
      </c>
      <c r="F266" s="2">
        <v>0</v>
      </c>
      <c r="G266" s="3">
        <f t="shared" si="0"/>
        <v>152979.07280000002</v>
      </c>
      <c r="H266" s="3">
        <f t="shared" si="1"/>
        <v>0.5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200672.16</v>
      </c>
      <c r="D267" s="2">
        <f>'PR-RAS'!E271</f>
        <v>113076.54</v>
      </c>
      <c r="E267" s="2">
        <v>0</v>
      </c>
      <c r="F267" s="2">
        <v>0</v>
      </c>
      <c r="G267" s="3">
        <f t="shared" si="0"/>
        <v>113535.51384</v>
      </c>
      <c r="H267" s="3">
        <f t="shared" si="1"/>
        <v>0.6200000000098953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445765.49000000005</v>
      </c>
      <c r="D269" s="2">
        <f>'PR-RAS'!E273</f>
        <v>461946.21</v>
      </c>
      <c r="E269" s="2">
        <v>0</v>
      </c>
      <c r="F269" s="2">
        <v>0</v>
      </c>
      <c r="G269" s="3">
        <f t="shared" si="0"/>
        <v>367068.31988000008</v>
      </c>
      <c r="H269" s="3">
        <f t="shared" si="1"/>
        <v>0.70000000006984919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423752.26</v>
      </c>
      <c r="D270" s="2">
        <f>'PR-RAS'!E274</f>
        <v>460790.82</v>
      </c>
      <c r="E270" s="2">
        <v>0</v>
      </c>
      <c r="F270" s="2">
        <v>0</v>
      </c>
      <c r="G270" s="3">
        <f t="shared" si="0"/>
        <v>361894.81910000002</v>
      </c>
      <c r="H270" s="3">
        <f t="shared" si="1"/>
        <v>0.44000000000232831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423752.26</v>
      </c>
      <c r="D271" s="2">
        <f>'PR-RAS'!E275</f>
        <v>460790.82</v>
      </c>
      <c r="E271" s="2">
        <v>0</v>
      </c>
      <c r="F271" s="2">
        <v>0</v>
      </c>
      <c r="G271" s="3">
        <f t="shared" si="0"/>
        <v>363240.15299999999</v>
      </c>
      <c r="H271" s="3">
        <f t="shared" si="1"/>
        <v>0.44000000000232831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20999.95</v>
      </c>
      <c r="D274" s="2">
        <f>'PR-RAS'!E278</f>
        <v>0</v>
      </c>
      <c r="E274" s="2">
        <v>0</v>
      </c>
      <c r="F274" s="2">
        <v>0</v>
      </c>
      <c r="G274" s="3">
        <f t="shared" si="0"/>
        <v>5732.986350000001</v>
      </c>
      <c r="H274" s="3">
        <f t="shared" si="1"/>
        <v>4.9999999999272404E-2</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20999.95</v>
      </c>
      <c r="D275" s="2">
        <f>'PR-RAS'!E279</f>
        <v>0</v>
      </c>
      <c r="E275" s="2">
        <v>0</v>
      </c>
      <c r="F275" s="2">
        <v>0</v>
      </c>
      <c r="G275" s="3">
        <f t="shared" ref="G275:G528" si="12">(B275/1000)*(C275*1+D275*2)</f>
        <v>5753.9863000000005</v>
      </c>
      <c r="H275" s="3">
        <f t="shared" ref="H275:H528" si="13">ABS(C275-ROUND(C275,0))+ABS(D275-ROUND(D275,0))</f>
        <v>4.9999999999272404E-2</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1013.28</v>
      </c>
      <c r="D279" s="2">
        <f>'PR-RAS'!E283</f>
        <v>1155.3900000000001</v>
      </c>
      <c r="E279" s="2">
        <v>0</v>
      </c>
      <c r="F279" s="2">
        <v>0</v>
      </c>
      <c r="G279" s="3">
        <f t="shared" si="12"/>
        <v>924.08868000000018</v>
      </c>
      <c r="H279" s="3">
        <f t="shared" si="13"/>
        <v>0.67000000000007276</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1013.28</v>
      </c>
      <c r="D284" s="2">
        <f>'PR-RAS'!E288</f>
        <v>1155.3900000000001</v>
      </c>
      <c r="E284" s="2">
        <v>0</v>
      </c>
      <c r="F284" s="2">
        <v>0</v>
      </c>
      <c r="G284" s="3">
        <f t="shared" si="12"/>
        <v>940.70898</v>
      </c>
      <c r="H284" s="3">
        <f t="shared" si="13"/>
        <v>0.67000000000007276</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2418299.0699999998</v>
      </c>
      <c r="D295" s="2">
        <f>'PR-RAS'!E299</f>
        <v>2963613.53</v>
      </c>
      <c r="E295" s="2">
        <v>0</v>
      </c>
      <c r="F295" s="2">
        <v>0</v>
      </c>
      <c r="G295" s="3">
        <f t="shared" si="12"/>
        <v>2453584.6822199994</v>
      </c>
      <c r="H295" s="3">
        <f t="shared" si="13"/>
        <v>0.5400000000372529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1344410.1700000004</v>
      </c>
      <c r="D296" s="2">
        <f>'PR-RAS'!E300</f>
        <v>2751160.7000000007</v>
      </c>
      <c r="E296" s="2">
        <v>0</v>
      </c>
      <c r="F296" s="2">
        <v>0</v>
      </c>
      <c r="G296" s="3">
        <f t="shared" si="12"/>
        <v>2019785.8131500005</v>
      </c>
      <c r="H296" s="3">
        <f t="shared" si="13"/>
        <v>0.46999999973922968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1173596.8500000001</v>
      </c>
      <c r="D298" s="2">
        <f>'PR-RAS'!E302</f>
        <v>1490054.67</v>
      </c>
      <c r="E298" s="2">
        <v>0</v>
      </c>
      <c r="F298" s="2">
        <v>0</v>
      </c>
      <c r="G298" s="3">
        <f t="shared" si="12"/>
        <v>1233650.7384299999</v>
      </c>
      <c r="H298" s="3">
        <f t="shared" si="13"/>
        <v>0.47999999998137355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415159.7</v>
      </c>
      <c r="D300" s="2">
        <f>'PR-RAS'!E304</f>
        <v>411032.89</v>
      </c>
      <c r="E300" s="2">
        <v>0</v>
      </c>
      <c r="F300" s="2">
        <v>0</v>
      </c>
      <c r="G300" s="3">
        <f t="shared" si="12"/>
        <v>369930.41852000001</v>
      </c>
      <c r="H300" s="3">
        <f t="shared" si="13"/>
        <v>0.40999999997438863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3425.39</v>
      </c>
      <c r="D303" s="2">
        <f>'PR-RAS'!E308</f>
        <v>6724.05</v>
      </c>
      <c r="E303" s="2">
        <v>0</v>
      </c>
      <c r="F303" s="2">
        <v>0</v>
      </c>
      <c r="G303" s="3">
        <f t="shared" si="12"/>
        <v>5095.7939800000004</v>
      </c>
      <c r="H303" s="3">
        <f t="shared" si="13"/>
        <v>0.44000000000005457</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1970</v>
      </c>
      <c r="E304" s="2">
        <v>0</v>
      </c>
      <c r="F304" s="2">
        <v>0</v>
      </c>
      <c r="G304" s="3">
        <f t="shared" si="12"/>
        <v>1193.82</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1970</v>
      </c>
      <c r="E305" s="2">
        <v>0</v>
      </c>
      <c r="F305" s="2">
        <v>0</v>
      </c>
      <c r="G305" s="3">
        <f t="shared" si="12"/>
        <v>1197.76</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1970</v>
      </c>
      <c r="E306" s="2">
        <v>0</v>
      </c>
      <c r="F306" s="2">
        <v>0</v>
      </c>
      <c r="G306" s="3">
        <f t="shared" si="12"/>
        <v>1201.7</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3425.39</v>
      </c>
      <c r="D316" s="2">
        <f>'PR-RAS'!E321</f>
        <v>4754.05</v>
      </c>
      <c r="E316" s="2">
        <v>0</v>
      </c>
      <c r="F316" s="2">
        <v>0</v>
      </c>
      <c r="G316" s="3">
        <f t="shared" si="12"/>
        <v>4074.0493499999998</v>
      </c>
      <c r="H316" s="3">
        <f t="shared" si="13"/>
        <v>0.44000000000005457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3425.39</v>
      </c>
      <c r="D317" s="2">
        <f>'PR-RAS'!E322</f>
        <v>722.05</v>
      </c>
      <c r="E317" s="2">
        <v>0</v>
      </c>
      <c r="F317" s="2">
        <v>0</v>
      </c>
      <c r="G317" s="3">
        <f t="shared" si="12"/>
        <v>1538.75884</v>
      </c>
      <c r="H317" s="3">
        <f t="shared" si="13"/>
        <v>0.4399999999998272</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3425.39</v>
      </c>
      <c r="D318" s="2">
        <f>'PR-RAS'!E323</f>
        <v>722.05</v>
      </c>
      <c r="E318" s="2">
        <v>0</v>
      </c>
      <c r="F318" s="2">
        <v>0</v>
      </c>
      <c r="G318" s="3">
        <f t="shared" si="12"/>
        <v>1543.62833</v>
      </c>
      <c r="H318" s="3">
        <f t="shared" si="13"/>
        <v>0.4399999999998272</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4032</v>
      </c>
      <c r="E331" s="2">
        <v>0</v>
      </c>
      <c r="F331" s="2">
        <v>0</v>
      </c>
      <c r="G331" s="3">
        <f t="shared" si="12"/>
        <v>2661.1200000000003</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4032</v>
      </c>
      <c r="E332" s="2">
        <v>0</v>
      </c>
      <c r="F332" s="2">
        <v>0</v>
      </c>
      <c r="G332" s="3">
        <f t="shared" si="12"/>
        <v>2669.1840000000002</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2434548.7599999993</v>
      </c>
      <c r="D355" s="2">
        <f>'PR-RAS'!E360</f>
        <v>3127976.7199999997</v>
      </c>
      <c r="E355" s="2">
        <v>0</v>
      </c>
      <c r="F355" s="2">
        <v>0</v>
      </c>
      <c r="G355" s="3">
        <f t="shared" si="12"/>
        <v>3076437.7787999995</v>
      </c>
      <c r="H355" s="3">
        <f t="shared" si="13"/>
        <v>0.52000000094994903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36970</v>
      </c>
      <c r="E356" s="2">
        <v>0</v>
      </c>
      <c r="F356" s="2">
        <v>0</v>
      </c>
      <c r="G356" s="3">
        <f t="shared" si="12"/>
        <v>26248.699999999997</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36970</v>
      </c>
      <c r="E357" s="2">
        <v>0</v>
      </c>
      <c r="F357" s="2">
        <v>0</v>
      </c>
      <c r="G357" s="3">
        <f t="shared" si="12"/>
        <v>26322.639999999999</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36970</v>
      </c>
      <c r="E358" s="2">
        <v>0</v>
      </c>
      <c r="F358" s="2">
        <v>0</v>
      </c>
      <c r="G358" s="3">
        <f t="shared" si="12"/>
        <v>26396.579999999998</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2392582.3999999994</v>
      </c>
      <c r="D368" s="2">
        <f>'PR-RAS'!E373</f>
        <v>3077128.11</v>
      </c>
      <c r="E368" s="2">
        <v>0</v>
      </c>
      <c r="F368" s="2">
        <v>0</v>
      </c>
      <c r="G368" s="3">
        <f t="shared" si="12"/>
        <v>3136689.7735399995</v>
      </c>
      <c r="H368" s="3">
        <f t="shared" si="13"/>
        <v>0.50999999931082129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2115362.5999999996</v>
      </c>
      <c r="D369" s="2">
        <f>'PR-RAS'!E374</f>
        <v>2892515.23</v>
      </c>
      <c r="E369" s="2">
        <v>0</v>
      </c>
      <c r="F369" s="2">
        <v>0</v>
      </c>
      <c r="G369" s="3">
        <f t="shared" si="12"/>
        <v>2907344.6460799999</v>
      </c>
      <c r="H369" s="3">
        <f t="shared" si="13"/>
        <v>0.63000000035390258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2534.4</v>
      </c>
      <c r="D370" s="2">
        <f>'PR-RAS'!E375</f>
        <v>0</v>
      </c>
      <c r="E370" s="2">
        <v>0</v>
      </c>
      <c r="F370" s="2">
        <v>0</v>
      </c>
      <c r="G370" s="3">
        <f t="shared" si="12"/>
        <v>935.19360000000006</v>
      </c>
      <c r="H370" s="3">
        <f t="shared" si="13"/>
        <v>0.40000000000009095</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1170068.73</v>
      </c>
      <c r="D371" s="2">
        <f>'PR-RAS'!E376</f>
        <v>785017.62</v>
      </c>
      <c r="E371" s="2">
        <v>0</v>
      </c>
      <c r="F371" s="2">
        <v>0</v>
      </c>
      <c r="G371" s="3">
        <f t="shared" si="12"/>
        <v>1013838.4688999999</v>
      </c>
      <c r="H371" s="3">
        <f t="shared" si="13"/>
        <v>0.65000000002328306</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145974.47</v>
      </c>
      <c r="D372" s="2">
        <f>'PR-RAS'!E377</f>
        <v>1130595.82</v>
      </c>
      <c r="E372" s="2">
        <v>0</v>
      </c>
      <c r="F372" s="2">
        <v>0</v>
      </c>
      <c r="G372" s="3">
        <f t="shared" si="12"/>
        <v>893058.62681000016</v>
      </c>
      <c r="H372" s="3">
        <f t="shared" si="13"/>
        <v>0.64999999993597157</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796785</v>
      </c>
      <c r="D373" s="2">
        <f>'PR-RAS'!E378</f>
        <v>976901.79</v>
      </c>
      <c r="E373" s="2">
        <v>0</v>
      </c>
      <c r="F373" s="2">
        <v>0</v>
      </c>
      <c r="G373" s="3">
        <f t="shared" si="12"/>
        <v>1023218.95176</v>
      </c>
      <c r="H373" s="3">
        <f t="shared" si="13"/>
        <v>0.2099999999627471</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267069.80000000005</v>
      </c>
      <c r="D374" s="2">
        <f>'PR-RAS'!E379</f>
        <v>165740.81</v>
      </c>
      <c r="E374" s="2">
        <v>0</v>
      </c>
      <c r="F374" s="2">
        <v>0</v>
      </c>
      <c r="G374" s="3">
        <f t="shared" si="12"/>
        <v>223259.67966000002</v>
      </c>
      <c r="H374" s="3">
        <f t="shared" si="13"/>
        <v>0.38999999995576218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3660.43</v>
      </c>
      <c r="D375" s="2">
        <f>'PR-RAS'!E380</f>
        <v>13697.14</v>
      </c>
      <c r="E375" s="2">
        <v>0</v>
      </c>
      <c r="F375" s="2">
        <v>0</v>
      </c>
      <c r="G375" s="3">
        <f t="shared" si="12"/>
        <v>11614.46154</v>
      </c>
      <c r="H375" s="3">
        <f t="shared" si="13"/>
        <v>0.56999999999925421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1780.1</v>
      </c>
      <c r="D376" s="2">
        <f>'PR-RAS'!E381</f>
        <v>6508.55</v>
      </c>
      <c r="E376" s="2">
        <v>0</v>
      </c>
      <c r="F376" s="2">
        <v>0</v>
      </c>
      <c r="G376" s="3">
        <f t="shared" si="12"/>
        <v>5548.9500000000007</v>
      </c>
      <c r="H376" s="3">
        <f t="shared" si="13"/>
        <v>0.54999999999972715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14952.13</v>
      </c>
      <c r="D377" s="2">
        <f>'PR-RAS'!E382</f>
        <v>0</v>
      </c>
      <c r="E377" s="2">
        <v>0</v>
      </c>
      <c r="F377" s="2">
        <v>0</v>
      </c>
      <c r="G377" s="3">
        <f t="shared" si="12"/>
        <v>5622.0008799999996</v>
      </c>
      <c r="H377" s="3">
        <f t="shared" si="13"/>
        <v>0.12999999999919964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15966.25</v>
      </c>
      <c r="D379" s="2">
        <f>'PR-RAS'!E384</f>
        <v>70577.789999999994</v>
      </c>
      <c r="E379" s="2">
        <v>0</v>
      </c>
      <c r="F379" s="2">
        <v>0</v>
      </c>
      <c r="G379" s="3">
        <f t="shared" si="12"/>
        <v>59392.051739999995</v>
      </c>
      <c r="H379" s="3">
        <f t="shared" si="13"/>
        <v>0.46000000000640284</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230710.89</v>
      </c>
      <c r="D381" s="2">
        <f>'PR-RAS'!E386</f>
        <v>74957.33</v>
      </c>
      <c r="E381" s="2">
        <v>0</v>
      </c>
      <c r="F381" s="2">
        <v>0</v>
      </c>
      <c r="G381" s="3">
        <f t="shared" si="12"/>
        <v>144637.70900000003</v>
      </c>
      <c r="H381" s="3">
        <f t="shared" si="13"/>
        <v>0.43999999998777639</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10150</v>
      </c>
      <c r="D383" s="2">
        <f>'PR-RAS'!E388</f>
        <v>18872.07</v>
      </c>
      <c r="E383" s="2">
        <v>0</v>
      </c>
      <c r="F383" s="2">
        <v>0</v>
      </c>
      <c r="G383" s="3">
        <f t="shared" si="12"/>
        <v>18295.56148</v>
      </c>
      <c r="H383" s="3">
        <f t="shared" si="13"/>
        <v>6.9999999999708962E-2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10150</v>
      </c>
      <c r="D384" s="2">
        <f>'PR-RAS'!E389</f>
        <v>18872.07</v>
      </c>
      <c r="E384" s="2">
        <v>0</v>
      </c>
      <c r="F384" s="2">
        <v>0</v>
      </c>
      <c r="G384" s="3">
        <f t="shared" si="12"/>
        <v>18343.455620000001</v>
      </c>
      <c r="H384" s="3">
        <f t="shared" si="13"/>
        <v>6.9999999999708962E-2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41966.36</v>
      </c>
      <c r="D407" s="2">
        <f>'PR-RAS'!E412</f>
        <v>13878.61</v>
      </c>
      <c r="E407" s="2">
        <v>0</v>
      </c>
      <c r="F407" s="2">
        <v>0</v>
      </c>
      <c r="G407" s="3">
        <f t="shared" si="12"/>
        <v>28307.773480000003</v>
      </c>
      <c r="H407" s="3">
        <f t="shared" si="13"/>
        <v>0.75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41966.36</v>
      </c>
      <c r="D408" s="2">
        <f>'PR-RAS'!E413</f>
        <v>13878.61</v>
      </c>
      <c r="E408" s="2">
        <v>0</v>
      </c>
      <c r="F408" s="2">
        <v>0</v>
      </c>
      <c r="G408" s="3">
        <f t="shared" si="12"/>
        <v>28377.497059999998</v>
      </c>
      <c r="H408" s="3">
        <f t="shared" si="13"/>
        <v>0.75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2431123.3699999992</v>
      </c>
      <c r="D413" s="2">
        <f>'PR-RAS'!E418</f>
        <v>3121252.67</v>
      </c>
      <c r="E413" s="2">
        <v>0</v>
      </c>
      <c r="F413" s="2">
        <v>0</v>
      </c>
      <c r="G413" s="3">
        <f t="shared" si="12"/>
        <v>3573535.0285199992</v>
      </c>
      <c r="H413" s="3">
        <f t="shared" si="13"/>
        <v>0.69999999925494194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1491677.54</v>
      </c>
      <c r="D415" s="2">
        <f>'PR-RAS'!E420</f>
        <v>2882950.94</v>
      </c>
      <c r="E415" s="2">
        <v>0</v>
      </c>
      <c r="F415" s="2">
        <v>0</v>
      </c>
      <c r="G415" s="3">
        <f t="shared" si="12"/>
        <v>3004637.8798799999</v>
      </c>
      <c r="H415" s="3">
        <f t="shared" si="13"/>
        <v>0.52000000001862645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3766134.6300000004</v>
      </c>
      <c r="D417" s="2">
        <f>'PR-RAS'!E422</f>
        <v>5721498.2800000003</v>
      </c>
      <c r="E417" s="2">
        <v>0</v>
      </c>
      <c r="F417" s="2">
        <v>0</v>
      </c>
      <c r="G417" s="3">
        <f t="shared" si="12"/>
        <v>6326998.5750400005</v>
      </c>
      <c r="H417" s="3">
        <f t="shared" si="13"/>
        <v>0.64999999990686774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4852847.8299999991</v>
      </c>
      <c r="D418" s="2">
        <f>'PR-RAS'!E423</f>
        <v>6091590.25</v>
      </c>
      <c r="E418" s="2">
        <v>0</v>
      </c>
      <c r="F418" s="2">
        <v>0</v>
      </c>
      <c r="G418" s="3">
        <f t="shared" si="12"/>
        <v>7104023.8136099987</v>
      </c>
      <c r="H418" s="3">
        <f t="shared" si="13"/>
        <v>0.42000000085681677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1086713.1999999988</v>
      </c>
      <c r="D420" s="2">
        <f>'PR-RAS'!E425</f>
        <v>370091.96999999974</v>
      </c>
      <c r="E420" s="2">
        <v>0</v>
      </c>
      <c r="F420" s="2">
        <v>0</v>
      </c>
      <c r="G420" s="3">
        <f t="shared" si="12"/>
        <v>765469.90165999928</v>
      </c>
      <c r="H420" s="3">
        <f t="shared" si="13"/>
        <v>0.22999999905005097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318080.68999999994</v>
      </c>
      <c r="D422" s="2">
        <f>'PR-RAS'!E427</f>
        <v>1392896.27</v>
      </c>
      <c r="E422" s="2">
        <v>0</v>
      </c>
      <c r="F422" s="2">
        <v>0</v>
      </c>
      <c r="G422" s="3">
        <f t="shared" si="12"/>
        <v>1306730.62983</v>
      </c>
      <c r="H422" s="3">
        <f t="shared" si="13"/>
        <v>0.58000000007450581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415159.7</v>
      </c>
      <c r="D423" s="2">
        <f>'PR-RAS'!E428</f>
        <v>411032.89</v>
      </c>
      <c r="E423" s="2">
        <v>0</v>
      </c>
      <c r="F423" s="2">
        <v>0</v>
      </c>
      <c r="G423" s="3">
        <f t="shared" si="12"/>
        <v>522109.15255999996</v>
      </c>
      <c r="H423" s="3">
        <f t="shared" si="13"/>
        <v>0.40999999997438863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1242644.58</v>
      </c>
      <c r="D424" s="2">
        <f>'PR-RAS'!E430</f>
        <v>2641494.15</v>
      </c>
      <c r="E424" s="2">
        <v>0</v>
      </c>
      <c r="F424" s="2">
        <v>0</v>
      </c>
      <c r="G424" s="3">
        <f t="shared" si="12"/>
        <v>2760342.7082400001</v>
      </c>
      <c r="H424" s="3">
        <f t="shared" si="13"/>
        <v>0.56999999983236194</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1242644.58</v>
      </c>
      <c r="D485" s="2">
        <f>'PR-RAS'!E491</f>
        <v>2641494.15</v>
      </c>
      <c r="E485" s="2">
        <v>0</v>
      </c>
      <c r="F485" s="2">
        <v>0</v>
      </c>
      <c r="G485" s="3">
        <f t="shared" si="12"/>
        <v>3158406.3139199996</v>
      </c>
      <c r="H485" s="3">
        <f t="shared" si="13"/>
        <v>0.56999999983236194</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1242644.58</v>
      </c>
      <c r="D496" s="2">
        <f>'PR-RAS'!E502</f>
        <v>2641494.15</v>
      </c>
      <c r="E496" s="2">
        <v>0</v>
      </c>
      <c r="F496" s="2">
        <v>0</v>
      </c>
      <c r="G496" s="3">
        <f t="shared" si="12"/>
        <v>3230188.2755999998</v>
      </c>
      <c r="H496" s="3">
        <f t="shared" si="13"/>
        <v>0.56999999983236194</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1242644.58</v>
      </c>
      <c r="D497" s="2">
        <f>'PR-RAS'!E503</f>
        <v>2641494.15</v>
      </c>
      <c r="E497" s="2">
        <v>0</v>
      </c>
      <c r="F497" s="2">
        <v>0</v>
      </c>
      <c r="G497" s="3">
        <f t="shared" si="12"/>
        <v>3236713.9084799998</v>
      </c>
      <c r="H497" s="3">
        <f t="shared" si="13"/>
        <v>0.56999999983236194</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123815.77</v>
      </c>
      <c r="D529" s="2">
        <f>'PR-RAS'!E535</f>
        <v>3348430.21</v>
      </c>
      <c r="E529" s="2">
        <v>0</v>
      </c>
      <c r="F529" s="2">
        <v>0</v>
      </c>
      <c r="G529" s="3">
        <f t="shared" ref="G529:G836" si="14">(B529/1000)*(C529*1+D529*2)</f>
        <v>3601317.02832</v>
      </c>
      <c r="H529" s="3">
        <f t="shared" ref="H529:H836" si="15">ABS(C529-ROUND(C529,0))+ABS(D529-ROUND(D529,0))</f>
        <v>0.43999999995867256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123815.77</v>
      </c>
      <c r="D591" s="2">
        <f>'PR-RAS'!E597</f>
        <v>3348430.21</v>
      </c>
      <c r="E591" s="2">
        <v>0</v>
      </c>
      <c r="F591" s="2">
        <v>0</v>
      </c>
      <c r="G591" s="3">
        <f t="shared" si="14"/>
        <v>4024198.9520999994</v>
      </c>
      <c r="H591" s="3">
        <f t="shared" si="15"/>
        <v>0.43999999995867256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123815.77</v>
      </c>
      <c r="D603" s="2">
        <f>'PR-RAS'!E609</f>
        <v>3348430.21</v>
      </c>
      <c r="E603" s="2">
        <v>0</v>
      </c>
      <c r="F603" s="2">
        <v>0</v>
      </c>
      <c r="G603" s="3">
        <f t="shared" si="14"/>
        <v>4106047.0663799997</v>
      </c>
      <c r="H603" s="3">
        <f t="shared" si="15"/>
        <v>0.43999999995867256</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123815.77</v>
      </c>
      <c r="D604" s="2">
        <f>'PR-RAS'!E610</f>
        <v>3348430.21</v>
      </c>
      <c r="E604" s="2">
        <v>0</v>
      </c>
      <c r="F604" s="2">
        <v>0</v>
      </c>
      <c r="G604" s="3">
        <f t="shared" si="14"/>
        <v>4112867.7425699998</v>
      </c>
      <c r="H604" s="3">
        <f t="shared" si="15"/>
        <v>0.43999999995867256</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1118828.81</v>
      </c>
      <c r="D633" s="2">
        <f>'PR-RAS'!E639</f>
        <v>0</v>
      </c>
      <c r="E633" s="2">
        <v>0</v>
      </c>
      <c r="F633" s="2">
        <v>0</v>
      </c>
      <c r="G633" s="3">
        <f t="shared" si="14"/>
        <v>707099.80792000005</v>
      </c>
      <c r="H633" s="3">
        <f t="shared" si="15"/>
        <v>0.18999999994412065</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706936.06</v>
      </c>
      <c r="E634" s="2">
        <v>0</v>
      </c>
      <c r="F634" s="2">
        <v>0</v>
      </c>
      <c r="G634" s="3">
        <f t="shared" si="14"/>
        <v>894981.05196000007</v>
      </c>
      <c r="H634" s="3">
        <f t="shared" si="15"/>
        <v>6.0000000055879354E-2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409544.47</v>
      </c>
      <c r="D635" s="2">
        <f>'PR-RAS'!E641</f>
        <v>1528373.28</v>
      </c>
      <c r="E635" s="2">
        <v>0</v>
      </c>
      <c r="F635" s="2">
        <v>0</v>
      </c>
      <c r="G635" s="3">
        <f t="shared" si="14"/>
        <v>2197628.5130200004</v>
      </c>
      <c r="H635" s="3">
        <f t="shared" si="15"/>
        <v>0.75</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5008779.2100000009</v>
      </c>
      <c r="D637" s="2">
        <f>'PR-RAS'!E643</f>
        <v>8362992.4299999997</v>
      </c>
      <c r="E637" s="2">
        <v>0</v>
      </c>
      <c r="F637" s="2">
        <v>0</v>
      </c>
      <c r="G637" s="3">
        <f t="shared" si="14"/>
        <v>13823309.948520001</v>
      </c>
      <c r="H637" s="3">
        <f t="shared" si="15"/>
        <v>0.64000000059604645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4976663.5999999987</v>
      </c>
      <c r="D638" s="2">
        <f>'PR-RAS'!E644</f>
        <v>9440020.4600000009</v>
      </c>
      <c r="E638" s="2">
        <v>0</v>
      </c>
      <c r="F638" s="2">
        <v>0</v>
      </c>
      <c r="G638" s="3">
        <f t="shared" si="14"/>
        <v>15196720.779239999</v>
      </c>
      <c r="H638" s="3">
        <f t="shared" si="15"/>
        <v>0.86000000219792128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32115.610000002198</v>
      </c>
      <c r="D639" s="2">
        <f>'PR-RAS'!E645</f>
        <v>0</v>
      </c>
      <c r="E639" s="2">
        <v>0</v>
      </c>
      <c r="F639" s="2">
        <v>0</v>
      </c>
      <c r="G639" s="3">
        <f t="shared" si="14"/>
        <v>20489.759180001402</v>
      </c>
      <c r="H639" s="3">
        <f t="shared" si="15"/>
        <v>0.38999999780207872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1077028.0300000012</v>
      </c>
      <c r="E640" s="2">
        <v>0</v>
      </c>
      <c r="F640" s="2">
        <v>0</v>
      </c>
      <c r="G640" s="3">
        <f t="shared" si="14"/>
        <v>1376441.8223400016</v>
      </c>
      <c r="H640" s="3">
        <f t="shared" si="15"/>
        <v>3.0000001192092896E-2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91463.780000000028</v>
      </c>
      <c r="D641" s="2">
        <f>'PR-RAS'!E647</f>
        <v>135477.01</v>
      </c>
      <c r="E641" s="2">
        <v>0</v>
      </c>
      <c r="F641" s="2">
        <v>0</v>
      </c>
      <c r="G641" s="3">
        <f t="shared" si="14"/>
        <v>231947.39200000002</v>
      </c>
      <c r="H641" s="3">
        <f t="shared" si="15"/>
        <v>0.22999999998137355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123579.39000000223</v>
      </c>
      <c r="D643" s="2">
        <f>'PR-RAS'!E649</f>
        <v>0</v>
      </c>
      <c r="E643" s="2">
        <v>0</v>
      </c>
      <c r="F643" s="2">
        <v>0</v>
      </c>
      <c r="G643" s="3">
        <f t="shared" si="14"/>
        <v>79337.968380001432</v>
      </c>
      <c r="H643" s="3">
        <f t="shared" si="15"/>
        <v>0.39000000222586095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941551.02000000118</v>
      </c>
      <c r="E644" s="2">
        <v>0</v>
      </c>
      <c r="F644" s="2">
        <v>0</v>
      </c>
      <c r="G644" s="3">
        <f t="shared" si="14"/>
        <v>1210834.6117200016</v>
      </c>
      <c r="H644" s="3">
        <f t="shared" si="15"/>
        <v>2.000000118277967E-2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224426.2</v>
      </c>
      <c r="D646" s="2">
        <f>'PR-RAS'!E653</f>
        <v>410453.33</v>
      </c>
      <c r="E646" s="2">
        <v>0</v>
      </c>
      <c r="F646" s="2">
        <v>0</v>
      </c>
      <c r="G646" s="3">
        <f t="shared" si="14"/>
        <v>674239.69470000011</v>
      </c>
      <c r="H646" s="3">
        <f t="shared" si="15"/>
        <v>0.53000000002793968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4398589.01</v>
      </c>
      <c r="D647" s="2">
        <f>'PR-RAS'!E654</f>
        <v>8535128.5199999996</v>
      </c>
      <c r="E647" s="2">
        <v>0</v>
      </c>
      <c r="F647" s="2">
        <v>0</v>
      </c>
      <c r="G647" s="3">
        <f t="shared" si="14"/>
        <v>13868874.548299998</v>
      </c>
      <c r="H647" s="3">
        <f t="shared" si="15"/>
        <v>0.49000000022351742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4212561.88</v>
      </c>
      <c r="D648" s="2">
        <f>'PR-RAS'!E655</f>
        <v>8895111.3100000005</v>
      </c>
      <c r="E648" s="2">
        <v>0</v>
      </c>
      <c r="F648" s="2">
        <v>0</v>
      </c>
      <c r="G648" s="3">
        <f t="shared" si="14"/>
        <v>14235801.5715</v>
      </c>
      <c r="H648" s="3">
        <f t="shared" si="15"/>
        <v>0.43000000063329935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410453.33000000007</v>
      </c>
      <c r="D649" s="2">
        <f>'PR-RAS'!E656</f>
        <v>50470.539999999106</v>
      </c>
      <c r="E649" s="2">
        <v>0</v>
      </c>
      <c r="F649" s="2">
        <v>0</v>
      </c>
      <c r="G649" s="3">
        <f t="shared" si="14"/>
        <v>331383.57767999888</v>
      </c>
      <c r="H649" s="3">
        <f t="shared" si="15"/>
        <v>0.79000000096857548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21</v>
      </c>
      <c r="D650" s="2">
        <f>'PR-RAS'!E657</f>
        <v>20</v>
      </c>
      <c r="E650" s="2">
        <v>0</v>
      </c>
      <c r="F650" s="2">
        <v>0</v>
      </c>
      <c r="G650" s="3">
        <f t="shared" si="14"/>
        <v>39.588999999999999</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7</v>
      </c>
      <c r="E651" s="2">
        <v>0</v>
      </c>
      <c r="F651" s="2">
        <v>0</v>
      </c>
      <c r="G651" s="3">
        <f t="shared" si="14"/>
        <v>9.1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21</v>
      </c>
      <c r="D652" s="2">
        <f>'PR-RAS'!E659</f>
        <v>38</v>
      </c>
      <c r="E652" s="2">
        <v>0</v>
      </c>
      <c r="F652" s="2">
        <v>0</v>
      </c>
      <c r="G652" s="3">
        <f t="shared" si="14"/>
        <v>63.147000000000006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12</v>
      </c>
      <c r="E653" s="2">
        <v>0</v>
      </c>
      <c r="F653" s="2">
        <v>0</v>
      </c>
      <c r="G653" s="3">
        <f t="shared" si="14"/>
        <v>15.648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1055.81</v>
      </c>
      <c r="E656" s="2">
        <v>0</v>
      </c>
      <c r="F656" s="2">
        <v>0</v>
      </c>
      <c r="G656" s="3">
        <f t="shared" ref="G656:G657" si="16">(B656/1000)*(C656*1+D656*2)</f>
        <v>1383.1111000000001</v>
      </c>
      <c r="H656" s="3">
        <f t="shared" ref="H656:H657" si="17">ABS(C656-ROUND(C656,0))+ABS(D656-ROUND(D656,0))</f>
        <v>0.19000000000005457</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47340.33</v>
      </c>
      <c r="E657" s="2">
        <v>0</v>
      </c>
      <c r="F657" s="2">
        <v>0</v>
      </c>
      <c r="G657" s="3">
        <f t="shared" si="16"/>
        <v>62110.512960000007</v>
      </c>
      <c r="H657" s="3">
        <f t="shared" si="17"/>
        <v>0.33000000000174623</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170.95</v>
      </c>
      <c r="D660" s="2">
        <f>'PR-RAS'!E667</f>
        <v>330.44</v>
      </c>
      <c r="E660" s="2">
        <v>0</v>
      </c>
      <c r="F660" s="2">
        <v>0</v>
      </c>
      <c r="G660" s="3">
        <f t="shared" si="14"/>
        <v>548.17597000000001</v>
      </c>
      <c r="H660" s="3">
        <f t="shared" si="15"/>
        <v>0.49000000000000909</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932018.58</v>
      </c>
      <c r="D662" s="2">
        <f>'PR-RAS'!E669</f>
        <v>165964</v>
      </c>
      <c r="E662" s="2">
        <v>0</v>
      </c>
      <c r="F662" s="2">
        <v>0</v>
      </c>
      <c r="G662" s="3">
        <f t="shared" si="14"/>
        <v>835468.68938000011</v>
      </c>
      <c r="H662" s="3">
        <f t="shared" si="15"/>
        <v>0.42000000004190952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73286.179999999993</v>
      </c>
      <c r="D663" s="2">
        <f>'PR-RAS'!E670</f>
        <v>29582.880000000001</v>
      </c>
      <c r="E663" s="2">
        <v>0</v>
      </c>
      <c r="F663" s="2">
        <v>0</v>
      </c>
      <c r="G663" s="3">
        <f t="shared" si="14"/>
        <v>87683.184280000001</v>
      </c>
      <c r="H663" s="3">
        <f t="shared" si="15"/>
        <v>0.29999999999199645</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304650.11</v>
      </c>
      <c r="D666" s="2">
        <f>'PR-RAS'!E673</f>
        <v>989981.61</v>
      </c>
      <c r="E666" s="2">
        <v>0</v>
      </c>
      <c r="F666" s="2">
        <v>0</v>
      </c>
      <c r="G666" s="3">
        <f t="shared" si="14"/>
        <v>1519267.8644500002</v>
      </c>
      <c r="H666" s="3">
        <f t="shared" si="15"/>
        <v>0.5</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406235.64</v>
      </c>
      <c r="D674" s="2">
        <f>'PR-RAS'!E681</f>
        <v>184030.07999999999</v>
      </c>
      <c r="E674" s="2">
        <v>0</v>
      </c>
      <c r="F674" s="2">
        <v>0</v>
      </c>
      <c r="G674" s="3">
        <f t="shared" si="14"/>
        <v>521101.07340000005</v>
      </c>
      <c r="H674" s="3">
        <f t="shared" si="15"/>
        <v>0.43999999997322448</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359804.61</v>
      </c>
      <c r="E695" s="2">
        <v>0</v>
      </c>
      <c r="F695" s="2">
        <v>0</v>
      </c>
      <c r="G695" s="3">
        <f t="shared" si="14"/>
        <v>499408.79867999995</v>
      </c>
      <c r="H695" s="3">
        <f t="shared" si="15"/>
        <v>0.39000000001396984</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328964.21999999997</v>
      </c>
      <c r="D699" s="2">
        <f>'PR-RAS'!E706</f>
        <v>1428046.98</v>
      </c>
      <c r="E699" s="2">
        <v>0</v>
      </c>
      <c r="F699" s="2">
        <v>0</v>
      </c>
      <c r="G699" s="3">
        <f t="shared" si="14"/>
        <v>2223170.6096399995</v>
      </c>
      <c r="H699" s="3">
        <f t="shared" si="15"/>
        <v>0.23999999999068677</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40144.120000000003</v>
      </c>
      <c r="E704" s="2">
        <v>0</v>
      </c>
      <c r="F704" s="2">
        <v>0</v>
      </c>
      <c r="G704" s="3">
        <f t="shared" ref="G704:G707" si="20">(B704/1000)*(C704*1+D704*2)</f>
        <v>56442.632720000001</v>
      </c>
      <c r="H704" s="3">
        <f t="shared" ref="H704:H707" si="21">ABS(C704-ROUND(C704,0))+ABS(D704-ROUND(D704,0))</f>
        <v>0.12000000000261934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45.04</v>
      </c>
      <c r="E705" s="2">
        <v>0</v>
      </c>
      <c r="F705" s="2">
        <v>0</v>
      </c>
      <c r="G705" s="3">
        <f t="shared" si="20"/>
        <v>63.416319999999992</v>
      </c>
      <c r="H705" s="3">
        <f t="shared" si="21"/>
        <v>3.9999999999999147E-2</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680.13</v>
      </c>
      <c r="D726" s="2">
        <f>'PR-RAS'!E733</f>
        <v>2400</v>
      </c>
      <c r="E726" s="2">
        <v>0</v>
      </c>
      <c r="F726" s="2">
        <v>0</v>
      </c>
      <c r="G726" s="3">
        <f t="shared" si="14"/>
        <v>3973.0942500000001</v>
      </c>
      <c r="H726" s="3">
        <f t="shared" si="15"/>
        <v>0.12999999999999545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6676.5</v>
      </c>
      <c r="D727" s="2">
        <f>'PR-RAS'!E734</f>
        <v>9506.0400000000009</v>
      </c>
      <c r="E727" s="2">
        <v>0</v>
      </c>
      <c r="F727" s="2">
        <v>0</v>
      </c>
      <c r="G727" s="3">
        <f t="shared" si="14"/>
        <v>18649.909080000001</v>
      </c>
      <c r="H727" s="3">
        <f t="shared" si="15"/>
        <v>0.54000000000087311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1373.63</v>
      </c>
      <c r="E729" s="2">
        <v>0</v>
      </c>
      <c r="F729" s="2">
        <v>0</v>
      </c>
      <c r="G729" s="3">
        <f t="shared" si="14"/>
        <v>2000.0052800000001</v>
      </c>
      <c r="H729" s="3">
        <f t="shared" si="15"/>
        <v>0.36999999999989086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12163.35</v>
      </c>
      <c r="D730" s="2">
        <f>'PR-RAS'!E737</f>
        <v>12050</v>
      </c>
      <c r="E730" s="2">
        <v>0</v>
      </c>
      <c r="F730" s="2">
        <v>0</v>
      </c>
      <c r="G730" s="3">
        <f t="shared" si="14"/>
        <v>26435.98215</v>
      </c>
      <c r="H730" s="3">
        <f t="shared" si="15"/>
        <v>0.3500000000003638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6942.1</v>
      </c>
      <c r="D731" s="2">
        <f>'PR-RAS'!E738</f>
        <v>16863.82</v>
      </c>
      <c r="E731" s="2">
        <v>0</v>
      </c>
      <c r="F731" s="2">
        <v>0</v>
      </c>
      <c r="G731" s="3">
        <f t="shared" si="14"/>
        <v>29688.910199999998</v>
      </c>
      <c r="H731" s="3">
        <f t="shared" si="15"/>
        <v>0.28000000000065484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1783.44</v>
      </c>
      <c r="D734" s="2">
        <f>'PR-RAS'!E741</f>
        <v>1862.73</v>
      </c>
      <c r="E734" s="2">
        <v>0</v>
      </c>
      <c r="F734" s="2">
        <v>0</v>
      </c>
      <c r="G734" s="3">
        <f t="shared" si="14"/>
        <v>4038.0236999999997</v>
      </c>
      <c r="H734" s="3">
        <f t="shared" si="15"/>
        <v>0.71000000000003638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7213.08</v>
      </c>
      <c r="D735" s="2">
        <f>'PR-RAS'!E742</f>
        <v>5295.86</v>
      </c>
      <c r="E735" s="2">
        <v>0</v>
      </c>
      <c r="F735" s="2">
        <v>0</v>
      </c>
      <c r="G735" s="3">
        <f t="shared" si="14"/>
        <v>13068.723199999999</v>
      </c>
      <c r="H735" s="3">
        <f t="shared" si="15"/>
        <v>0.22000000000025466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17104.46</v>
      </c>
      <c r="D753" s="2">
        <f>'PR-RAS'!E760</f>
        <v>28252.21</v>
      </c>
      <c r="E753" s="2">
        <v>0</v>
      </c>
      <c r="F753" s="2">
        <v>0</v>
      </c>
      <c r="G753" s="3">
        <f t="shared" si="14"/>
        <v>55353.877760000003</v>
      </c>
      <c r="H753" s="3">
        <f t="shared" si="15"/>
        <v>0.66999999999825377</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17086.43</v>
      </c>
      <c r="D770" s="2">
        <f>'PR-RAS'!E777</f>
        <v>0</v>
      </c>
      <c r="E770" s="2">
        <v>0</v>
      </c>
      <c r="F770" s="2">
        <v>0</v>
      </c>
      <c r="G770" s="3">
        <f t="shared" si="14"/>
        <v>13139.464670000001</v>
      </c>
      <c r="H770" s="3">
        <f t="shared" si="15"/>
        <v>0.43000000000029104</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11700</v>
      </c>
      <c r="D771" s="2">
        <f>'PR-RAS'!E778</f>
        <v>0</v>
      </c>
      <c r="E771" s="2">
        <v>0</v>
      </c>
      <c r="F771" s="2">
        <v>0</v>
      </c>
      <c r="G771" s="3">
        <f t="shared" si="14"/>
        <v>9009</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9535</v>
      </c>
      <c r="D773" s="2">
        <f>'PR-RAS'!E780</f>
        <v>5681.48</v>
      </c>
      <c r="E773" s="2">
        <v>0</v>
      </c>
      <c r="F773" s="2">
        <v>0</v>
      </c>
      <c r="G773" s="3">
        <f t="shared" si="14"/>
        <v>16133.225119999999</v>
      </c>
      <c r="H773" s="3">
        <f t="shared" si="15"/>
        <v>0.47999999999956344</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63476.74</v>
      </c>
      <c r="D836" s="2">
        <f>'PR-RAS'!E843</f>
        <v>82430</v>
      </c>
      <c r="E836" s="2">
        <v>0</v>
      </c>
      <c r="F836" s="2">
        <v>0</v>
      </c>
      <c r="G836" s="3">
        <f t="shared" si="14"/>
        <v>190661.17789999998</v>
      </c>
      <c r="H836" s="3">
        <f t="shared" si="15"/>
        <v>0.26000000000203727</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29400</v>
      </c>
      <c r="D839" s="2">
        <f>'PR-RAS'!E846</f>
        <v>46980</v>
      </c>
      <c r="E839" s="2">
        <v>0</v>
      </c>
      <c r="F839" s="2">
        <v>0</v>
      </c>
      <c r="G839" s="3">
        <f t="shared" si="34"/>
        <v>103375.67999999999</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28070.9</v>
      </c>
      <c r="D841" s="2">
        <f>'PR-RAS'!E848</f>
        <v>55046.34</v>
      </c>
      <c r="E841" s="2">
        <v>0</v>
      </c>
      <c r="F841" s="2">
        <v>0</v>
      </c>
      <c r="G841" s="3">
        <f t="shared" si="34"/>
        <v>116057.40719999999</v>
      </c>
      <c r="H841" s="3">
        <f t="shared" si="35"/>
        <v>0.43999999999505235</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5699.2</v>
      </c>
      <c r="D843" s="2">
        <f>'PR-RAS'!E850</f>
        <v>40860</v>
      </c>
      <c r="E843" s="2">
        <v>0</v>
      </c>
      <c r="F843" s="2">
        <v>0</v>
      </c>
      <c r="G843" s="3">
        <f t="shared" si="34"/>
        <v>73606.96639999999</v>
      </c>
      <c r="H843" s="3">
        <f t="shared" si="35"/>
        <v>0.1999999999998181</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11079.74</v>
      </c>
      <c r="D844" s="2">
        <f>'PR-RAS'!E851</f>
        <v>15902.49</v>
      </c>
      <c r="E844" s="2">
        <v>0</v>
      </c>
      <c r="F844" s="2">
        <v>0</v>
      </c>
      <c r="G844" s="3">
        <f t="shared" si="34"/>
        <v>36151.818959999997</v>
      </c>
      <c r="H844" s="3">
        <f t="shared" si="35"/>
        <v>0.75</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68323.5</v>
      </c>
      <c r="D846" s="2">
        <f>'PR-RAS'!E853</f>
        <v>38406.639999999999</v>
      </c>
      <c r="E846" s="2">
        <v>0</v>
      </c>
      <c r="F846" s="2">
        <v>0</v>
      </c>
      <c r="G846" s="3">
        <f t="shared" si="34"/>
        <v>122640.57909999999</v>
      </c>
      <c r="H846" s="3">
        <f t="shared" si="35"/>
        <v>0.86000000000058208</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121268.92</v>
      </c>
      <c r="D848" s="2">
        <f>'PR-RAS'!E855</f>
        <v>58767.41</v>
      </c>
      <c r="E848" s="2">
        <v>0</v>
      </c>
      <c r="F848" s="2">
        <v>0</v>
      </c>
      <c r="G848" s="3">
        <f t="shared" si="34"/>
        <v>202266.76777999999</v>
      </c>
      <c r="H848" s="3">
        <f t="shared" si="35"/>
        <v>0.49000000000523869</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1242644.58</v>
      </c>
      <c r="D905" s="2">
        <f>'PR-RAS'!E912</f>
        <v>2641494.15</v>
      </c>
      <c r="E905" s="2">
        <v>0</v>
      </c>
      <c r="F905" s="2">
        <v>0</v>
      </c>
      <c r="G905" s="3">
        <f t="shared" si="34"/>
        <v>5899172.1235199999</v>
      </c>
      <c r="H905" s="3">
        <f t="shared" si="35"/>
        <v>0.56999999983236194</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3234138.73</v>
      </c>
      <c r="E973" s="2">
        <v>0</v>
      </c>
      <c r="F973" s="2">
        <v>0</v>
      </c>
      <c r="G973" s="3">
        <f t="shared" si="34"/>
        <v>6287165.6911199996</v>
      </c>
      <c r="H973" s="3">
        <f t="shared" si="35"/>
        <v>0.27000000001862645</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123815.77</v>
      </c>
      <c r="D974" s="2">
        <f>'PR-RAS'!E981</f>
        <v>0</v>
      </c>
      <c r="E974" s="2">
        <v>0</v>
      </c>
      <c r="F974" s="2">
        <v>0</v>
      </c>
      <c r="G974" s="3">
        <f t="shared" si="34"/>
        <v>120472.74421</v>
      </c>
      <c r="H974" s="3">
        <f t="shared" si="35"/>
        <v>0.22999999999592546</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10288560.590000002</v>
      </c>
      <c r="D1011" s="7">
        <f>BILANCA!E6</f>
        <v>12575147.589999998</v>
      </c>
      <c r="E1011" s="7">
        <v>0</v>
      </c>
      <c r="F1011" s="7">
        <v>0</v>
      </c>
      <c r="G1011" s="8">
        <f t="shared" ref="G1011:G1306" si="38">B1011/1000*C1011+B1011/500*D1011</f>
        <v>35438.855770000002</v>
      </c>
      <c r="H1011" s="8">
        <f t="shared" si="35"/>
        <v>0.82000000029802322</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7719286.370000001</v>
      </c>
      <c r="D1012" s="2">
        <f>BILANCA!E7</f>
        <v>10354467.749999998</v>
      </c>
      <c r="E1012" s="2">
        <v>0</v>
      </c>
      <c r="F1012" s="2">
        <v>0</v>
      </c>
      <c r="G1012" s="3">
        <f t="shared" si="38"/>
        <v>56856.443739999995</v>
      </c>
      <c r="H1012" s="3">
        <f t="shared" si="35"/>
        <v>0.62000000290572643</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905374.66</v>
      </c>
      <c r="D1013" s="2">
        <f>BILANCA!E8</f>
        <v>935128.20000000007</v>
      </c>
      <c r="E1013" s="2">
        <v>0</v>
      </c>
      <c r="F1013" s="2">
        <v>0</v>
      </c>
      <c r="G1013" s="3">
        <f t="shared" si="38"/>
        <v>8326.8931800000009</v>
      </c>
      <c r="H1013" s="3">
        <f t="shared" si="35"/>
        <v>0.5400000000372529</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902886.11</v>
      </c>
      <c r="D1014" s="2">
        <f>BILANCA!E9</f>
        <v>932639.65</v>
      </c>
      <c r="E1014" s="2">
        <v>0</v>
      </c>
      <c r="F1014" s="2">
        <v>0</v>
      </c>
      <c r="G1014" s="3">
        <f t="shared" si="38"/>
        <v>11072.66164</v>
      </c>
      <c r="H1014" s="3">
        <f t="shared" si="35"/>
        <v>0.4599999999627471</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2488.5500000000002</v>
      </c>
      <c r="D1015" s="2">
        <f>BILANCA!E10</f>
        <v>2488.5500000000002</v>
      </c>
      <c r="E1015" s="2">
        <v>0</v>
      </c>
      <c r="F1015" s="2">
        <v>0</v>
      </c>
      <c r="G1015" s="3">
        <f t="shared" si="38"/>
        <v>37.328250000000004</v>
      </c>
      <c r="H1015" s="3">
        <f t="shared" si="35"/>
        <v>0.8999999999996362</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4848766.6800000006</v>
      </c>
      <c r="D1017" s="2">
        <f>BILANCA!E12</f>
        <v>7510091.1099999994</v>
      </c>
      <c r="E1017" s="2">
        <v>0</v>
      </c>
      <c r="F1017" s="2">
        <v>0</v>
      </c>
      <c r="G1017" s="3">
        <f t="shared" si="38"/>
        <v>139082.64230000001</v>
      </c>
      <c r="H1017" s="3">
        <f t="shared" si="35"/>
        <v>0.4299999987706542</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4499804.41</v>
      </c>
      <c r="D1018" s="2">
        <f>BILANCA!E13</f>
        <v>7090810.2799999993</v>
      </c>
      <c r="E1018" s="2">
        <v>0</v>
      </c>
      <c r="F1018" s="2">
        <v>0</v>
      </c>
      <c r="G1018" s="3">
        <f t="shared" si="38"/>
        <v>149451.39976</v>
      </c>
      <c r="H1018" s="3">
        <f t="shared" si="35"/>
        <v>0.68999999947845936</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1061853.71</v>
      </c>
      <c r="D1019" s="2">
        <f>BILANCA!E14</f>
        <v>1080732.32</v>
      </c>
      <c r="E1019" s="2">
        <v>0</v>
      </c>
      <c r="F1019" s="2">
        <v>0</v>
      </c>
      <c r="G1019" s="3">
        <f t="shared" si="38"/>
        <v>29009.865149999998</v>
      </c>
      <c r="H1019" s="3">
        <f t="shared" si="35"/>
        <v>0.61000000010244548</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1030.26</v>
      </c>
      <c r="D1020" s="2">
        <f>BILANCA!E15</f>
        <v>1275111.74</v>
      </c>
      <c r="E1020" s="2">
        <v>0</v>
      </c>
      <c r="F1020" s="2">
        <v>0</v>
      </c>
      <c r="G1020" s="3">
        <f t="shared" si="38"/>
        <v>25512.537400000001</v>
      </c>
      <c r="H1020" s="3">
        <f t="shared" si="35"/>
        <v>0.52000000000930413</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1711949.63</v>
      </c>
      <c r="D1021" s="2">
        <f>BILANCA!E16</f>
        <v>1890432.03</v>
      </c>
      <c r="E1021" s="2">
        <v>0</v>
      </c>
      <c r="F1021" s="2">
        <v>0</v>
      </c>
      <c r="G1021" s="3">
        <f t="shared" si="38"/>
        <v>60420.950589999993</v>
      </c>
      <c r="H1021" s="3">
        <f t="shared" si="35"/>
        <v>0.40000000013969839</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3855446.31</v>
      </c>
      <c r="D1022" s="2">
        <f>BILANCA!E17</f>
        <v>5348903.83</v>
      </c>
      <c r="E1022" s="2">
        <v>0</v>
      </c>
      <c r="F1022" s="2">
        <v>0</v>
      </c>
      <c r="G1022" s="3">
        <f t="shared" si="38"/>
        <v>174639.04764</v>
      </c>
      <c r="H1022" s="3">
        <f t="shared" si="35"/>
        <v>0.47999999998137355</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2130475.5</v>
      </c>
      <c r="D1023" s="2">
        <f>BILANCA!E18</f>
        <v>2504369.64</v>
      </c>
      <c r="E1023" s="2">
        <v>0</v>
      </c>
      <c r="F1023" s="2">
        <v>0</v>
      </c>
      <c r="G1023" s="3">
        <f t="shared" si="38"/>
        <v>92809.792140000005</v>
      </c>
      <c r="H1023" s="3">
        <f t="shared" si="35"/>
        <v>0.85999999986961484</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303472.06999999995</v>
      </c>
      <c r="D1024" s="2">
        <f>BILANCA!E19</f>
        <v>363407.49</v>
      </c>
      <c r="E1024" s="2">
        <v>0</v>
      </c>
      <c r="F1024" s="2">
        <v>0</v>
      </c>
      <c r="G1024" s="3">
        <f t="shared" si="38"/>
        <v>14424.018699999999</v>
      </c>
      <c r="H1024" s="3">
        <f t="shared" si="35"/>
        <v>0.55999999993946403</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96317.56</v>
      </c>
      <c r="D1025" s="2">
        <f>BILANCA!E20</f>
        <v>113908.58</v>
      </c>
      <c r="E1025" s="2">
        <v>0</v>
      </c>
      <c r="F1025" s="2">
        <v>0</v>
      </c>
      <c r="G1025" s="3">
        <f t="shared" si="38"/>
        <v>4862.0208000000002</v>
      </c>
      <c r="H1025" s="3">
        <f t="shared" si="35"/>
        <v>0.86000000000058208</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9748.3700000000008</v>
      </c>
      <c r="D1026" s="2">
        <f>BILANCA!E21</f>
        <v>16256.92</v>
      </c>
      <c r="E1026" s="2">
        <v>0</v>
      </c>
      <c r="F1026" s="2">
        <v>0</v>
      </c>
      <c r="G1026" s="3">
        <f t="shared" si="38"/>
        <v>676.19536000000005</v>
      </c>
      <c r="H1026" s="3">
        <f t="shared" si="35"/>
        <v>0.4500000000007276</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41150.65</v>
      </c>
      <c r="D1027" s="2">
        <f>BILANCA!E22</f>
        <v>41150.65</v>
      </c>
      <c r="E1027" s="2">
        <v>0</v>
      </c>
      <c r="F1027" s="2">
        <v>0</v>
      </c>
      <c r="G1027" s="3">
        <f t="shared" si="38"/>
        <v>2098.6831499999998</v>
      </c>
      <c r="H1027" s="3">
        <f t="shared" si="35"/>
        <v>0.69999999999708962</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15966.25</v>
      </c>
      <c r="D1029" s="2">
        <f>BILANCA!E24</f>
        <v>93106.54</v>
      </c>
      <c r="E1029" s="2">
        <v>0</v>
      </c>
      <c r="F1029" s="2">
        <v>0</v>
      </c>
      <c r="G1029" s="3">
        <f t="shared" si="38"/>
        <v>3841.4072699999997</v>
      </c>
      <c r="H1029" s="3">
        <f t="shared" si="35"/>
        <v>0.71000000000640284</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328666.77</v>
      </c>
      <c r="D1031" s="2">
        <f>BILANCA!E26</f>
        <v>392043.2</v>
      </c>
      <c r="E1031" s="2">
        <v>0</v>
      </c>
      <c r="F1031" s="2">
        <v>0</v>
      </c>
      <c r="G1031" s="3">
        <f t="shared" si="38"/>
        <v>23367.816570000003</v>
      </c>
      <c r="H1031" s="3">
        <f t="shared" si="35"/>
        <v>0.42999999999301508</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188377.53</v>
      </c>
      <c r="D1033" s="2">
        <f>BILANCA!E28</f>
        <v>293058.40000000002</v>
      </c>
      <c r="E1033" s="2">
        <v>0</v>
      </c>
      <c r="F1033" s="2">
        <v>0</v>
      </c>
      <c r="G1033" s="3">
        <f t="shared" si="38"/>
        <v>17813.369590000002</v>
      </c>
      <c r="H1033" s="3">
        <f t="shared" si="35"/>
        <v>0.87000000002444722</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45490.2</v>
      </c>
      <c r="D1034" s="2">
        <f>BILANCA!E29</f>
        <v>55873.34</v>
      </c>
      <c r="E1034" s="2">
        <v>0</v>
      </c>
      <c r="F1034" s="2">
        <v>0</v>
      </c>
      <c r="G1034" s="3">
        <f t="shared" si="38"/>
        <v>3773.6851199999996</v>
      </c>
      <c r="H1034" s="3">
        <f t="shared" si="35"/>
        <v>0.53999999999359716</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77203.98</v>
      </c>
      <c r="D1035" s="2">
        <f>BILANCA!E30</f>
        <v>87117.26</v>
      </c>
      <c r="E1035" s="2">
        <v>0</v>
      </c>
      <c r="F1035" s="2">
        <v>0</v>
      </c>
      <c r="G1035" s="3">
        <f t="shared" si="38"/>
        <v>6285.9625000000005</v>
      </c>
      <c r="H1035" s="3">
        <f t="shared" si="35"/>
        <v>0.27999999999883585</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31713.78</v>
      </c>
      <c r="D1039" s="2">
        <f>BILANCA!E34</f>
        <v>31243.919999999998</v>
      </c>
      <c r="E1039" s="2">
        <v>0</v>
      </c>
      <c r="F1039" s="2">
        <v>0</v>
      </c>
      <c r="G1039" s="3">
        <f t="shared" si="38"/>
        <v>2731.8469799999998</v>
      </c>
      <c r="H1039" s="3">
        <f t="shared" si="35"/>
        <v>0.30000000000291038</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59517.97</v>
      </c>
      <c r="D1059" s="2">
        <f>BILANCA!E54</f>
        <v>66249.710000000006</v>
      </c>
      <c r="E1059" s="2">
        <v>0</v>
      </c>
      <c r="F1059" s="2">
        <v>0</v>
      </c>
      <c r="G1059" s="3">
        <f t="shared" si="38"/>
        <v>9408.8521100000016</v>
      </c>
      <c r="H1059" s="3">
        <f t="shared" si="35"/>
        <v>0.319999999992433</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59517.97</v>
      </c>
      <c r="D1060" s="2">
        <f>BILANCA!E55</f>
        <v>66249.710000000006</v>
      </c>
      <c r="E1060" s="2">
        <v>0</v>
      </c>
      <c r="F1060" s="2">
        <v>0</v>
      </c>
      <c r="G1060" s="3">
        <f t="shared" si="38"/>
        <v>9600.8695000000007</v>
      </c>
      <c r="H1060" s="3">
        <f t="shared" si="35"/>
        <v>0.319999999992433</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1965145.03</v>
      </c>
      <c r="D1061" s="2">
        <f>BILANCA!E56</f>
        <v>1909248.44</v>
      </c>
      <c r="E1061" s="2">
        <v>0</v>
      </c>
      <c r="F1061" s="2">
        <v>0</v>
      </c>
      <c r="G1061" s="3">
        <f t="shared" si="38"/>
        <v>294965.73740999994</v>
      </c>
      <c r="H1061" s="3">
        <f t="shared" si="35"/>
        <v>0.46999999997206032</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1965145.03</v>
      </c>
      <c r="D1062" s="2">
        <f>BILANCA!E57</f>
        <v>1909248.44</v>
      </c>
      <c r="E1062" s="2">
        <v>0</v>
      </c>
      <c r="F1062" s="2">
        <v>0</v>
      </c>
      <c r="G1062" s="3">
        <f t="shared" si="38"/>
        <v>300749.37932000001</v>
      </c>
      <c r="H1062" s="3">
        <f t="shared" si="35"/>
        <v>0.46999999997206032</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2569274.2200000002</v>
      </c>
      <c r="D1074" s="2">
        <f>BILANCA!E69</f>
        <v>2220679.8400000003</v>
      </c>
      <c r="E1074" s="2">
        <v>0</v>
      </c>
      <c r="F1074" s="2">
        <v>0</v>
      </c>
      <c r="G1074" s="3">
        <f t="shared" si="38"/>
        <v>448680.56960000005</v>
      </c>
      <c r="H1074" s="3">
        <f t="shared" si="35"/>
        <v>0.37999999988824129</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410453.33</v>
      </c>
      <c r="D1075" s="2">
        <f>BILANCA!E70</f>
        <v>50470.54</v>
      </c>
      <c r="E1075" s="2">
        <v>0</v>
      </c>
      <c r="F1075" s="2">
        <v>0</v>
      </c>
      <c r="G1075" s="3">
        <f t="shared" si="38"/>
        <v>33240.63665</v>
      </c>
      <c r="H1075" s="3">
        <f t="shared" si="35"/>
        <v>0.79000000001542503</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409776.34</v>
      </c>
      <c r="D1076" s="2">
        <f>BILANCA!E71</f>
        <v>49841.15</v>
      </c>
      <c r="E1076" s="2">
        <v>0</v>
      </c>
      <c r="F1076" s="2">
        <v>0</v>
      </c>
      <c r="G1076" s="3">
        <f t="shared" si="38"/>
        <v>33624.270240000005</v>
      </c>
      <c r="H1076" s="3">
        <f t="shared" si="35"/>
        <v>0.49000000002706656</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409776.34</v>
      </c>
      <c r="D1078" s="2">
        <f>BILANCA!E73</f>
        <v>49841.15</v>
      </c>
      <c r="E1078" s="2">
        <v>0</v>
      </c>
      <c r="F1078" s="2">
        <v>0</v>
      </c>
      <c r="G1078" s="3">
        <f t="shared" si="38"/>
        <v>34643.187520000007</v>
      </c>
      <c r="H1078" s="3">
        <f t="shared" si="35"/>
        <v>0.49000000002706656</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676.99</v>
      </c>
      <c r="D1085" s="2">
        <f>BILANCA!E80</f>
        <v>629.39</v>
      </c>
      <c r="E1085" s="2">
        <v>0</v>
      </c>
      <c r="F1085" s="2">
        <v>0</v>
      </c>
      <c r="G1085" s="3">
        <f t="shared" si="38"/>
        <v>145.18275</v>
      </c>
      <c r="H1085" s="3">
        <f t="shared" si="35"/>
        <v>0.39999999999997726</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2032.56</v>
      </c>
      <c r="D1087" s="2">
        <f>BILANCA!E82</f>
        <v>13156.75</v>
      </c>
      <c r="E1087" s="2">
        <v>0</v>
      </c>
      <c r="F1087" s="2">
        <v>0</v>
      </c>
      <c r="G1087" s="3">
        <f t="shared" si="38"/>
        <v>2182.64662</v>
      </c>
      <c r="H1087" s="3">
        <f t="shared" si="35"/>
        <v>0.69000000000005457</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79.98</v>
      </c>
      <c r="D1090" s="2">
        <f>BILANCA!E85</f>
        <v>209.83</v>
      </c>
      <c r="E1090" s="2">
        <v>0</v>
      </c>
      <c r="F1090" s="2">
        <v>0</v>
      </c>
      <c r="G1090" s="3">
        <f t="shared" si="38"/>
        <v>39.971200000000003</v>
      </c>
      <c r="H1090" s="3">
        <f t="shared" si="35"/>
        <v>0.18999999999998352</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1952.58</v>
      </c>
      <c r="D1092" s="2">
        <f>BILANCA!E87</f>
        <v>12946.92</v>
      </c>
      <c r="E1092" s="2">
        <v>0</v>
      </c>
      <c r="F1092" s="2">
        <v>0</v>
      </c>
      <c r="G1092" s="3">
        <f t="shared" si="38"/>
        <v>2283.4064399999997</v>
      </c>
      <c r="H1092" s="3">
        <f t="shared" si="35"/>
        <v>0.5</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8502.5499999999993</v>
      </c>
      <c r="D1093" s="2">
        <f>BILANCA!E88</f>
        <v>0</v>
      </c>
      <c r="E1093" s="2">
        <v>0</v>
      </c>
      <c r="F1093" s="2">
        <v>0</v>
      </c>
      <c r="G1093" s="3">
        <f t="shared" si="38"/>
        <v>705.71164999999996</v>
      </c>
      <c r="H1093" s="3">
        <f t="shared" si="35"/>
        <v>0.4500000000007276</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8502.5499999999993</v>
      </c>
      <c r="D1094" s="2">
        <f>BILANCA!E89</f>
        <v>0</v>
      </c>
      <c r="E1094" s="2">
        <v>0</v>
      </c>
      <c r="F1094" s="2">
        <v>0</v>
      </c>
      <c r="G1094" s="3">
        <f t="shared" si="38"/>
        <v>714.21420000000001</v>
      </c>
      <c r="H1094" s="3">
        <f t="shared" si="35"/>
        <v>0.4500000000007276</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8502.5499999999993</v>
      </c>
      <c r="D1099" s="2">
        <f>BILANCA!E94</f>
        <v>0</v>
      </c>
      <c r="E1099" s="2">
        <v>0</v>
      </c>
      <c r="F1099" s="2">
        <v>0</v>
      </c>
      <c r="G1099" s="3">
        <f t="shared" si="38"/>
        <v>756.72694999999987</v>
      </c>
      <c r="H1099" s="3">
        <f t="shared" si="41"/>
        <v>0.4500000000007276</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1850286.05</v>
      </c>
      <c r="D1140" s="2">
        <f>BILANCA!E135</f>
        <v>1850286.05</v>
      </c>
      <c r="E1140" s="2">
        <v>0</v>
      </c>
      <c r="F1140" s="2">
        <v>0</v>
      </c>
      <c r="G1140" s="3">
        <f t="shared" si="38"/>
        <v>721611.55949999997</v>
      </c>
      <c r="H1140" s="3">
        <f t="shared" si="41"/>
        <v>0.10000000009313226</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1850286.05</v>
      </c>
      <c r="D1141" s="2">
        <f>BILANCA!E136</f>
        <v>1850286.05</v>
      </c>
      <c r="E1141" s="2">
        <v>0</v>
      </c>
      <c r="F1141" s="2">
        <v>0</v>
      </c>
      <c r="G1141" s="3">
        <f t="shared" si="38"/>
        <v>727162.41764999996</v>
      </c>
      <c r="H1141" s="3">
        <f t="shared" si="41"/>
        <v>0.10000000009313226</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1850286.05</v>
      </c>
      <c r="D1145" s="2">
        <f>BILANCA!E140</f>
        <v>1850286.05</v>
      </c>
      <c r="E1145" s="2">
        <v>0</v>
      </c>
      <c r="F1145" s="2">
        <v>0</v>
      </c>
      <c r="G1145" s="3">
        <f t="shared" si="38"/>
        <v>749365.85025000002</v>
      </c>
      <c r="H1145" s="3">
        <f t="shared" si="41"/>
        <v>0.10000000009313226</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297999.73000000004</v>
      </c>
      <c r="D1152" s="2">
        <f>BILANCA!E147</f>
        <v>306766.50000000006</v>
      </c>
      <c r="E1152" s="2">
        <v>0</v>
      </c>
      <c r="F1152" s="2">
        <v>0</v>
      </c>
      <c r="G1152" s="3">
        <f t="shared" si="38"/>
        <v>129437.64766</v>
      </c>
      <c r="H1152" s="3">
        <f t="shared" si="41"/>
        <v>0.76999999990221113</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25122.55</v>
      </c>
      <c r="D1153" s="2">
        <f>BILANCA!E148</f>
        <v>14843.03</v>
      </c>
      <c r="E1153" s="2">
        <v>0</v>
      </c>
      <c r="F1153" s="2">
        <v>0</v>
      </c>
      <c r="G1153" s="3">
        <f t="shared" si="38"/>
        <v>7837.6312299999991</v>
      </c>
      <c r="H1153" s="3">
        <f t="shared" si="41"/>
        <v>0.48000000000138243</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9650.7800000000007</v>
      </c>
      <c r="D1164" s="2">
        <f>BILANCA!E159</f>
        <v>31949.21</v>
      </c>
      <c r="E1164" s="2">
        <v>0</v>
      </c>
      <c r="F1164" s="2">
        <v>0</v>
      </c>
      <c r="G1164" s="3">
        <f t="shared" si="38"/>
        <v>11326.576799999999</v>
      </c>
      <c r="H1164" s="3">
        <f t="shared" si="41"/>
        <v>0.42999999999847205</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299646.77</v>
      </c>
      <c r="D1165" s="2">
        <f>BILANCA!E160</f>
        <v>275243.14</v>
      </c>
      <c r="E1165" s="2">
        <v>0</v>
      </c>
      <c r="F1165" s="2">
        <v>0</v>
      </c>
      <c r="G1165" s="3">
        <f t="shared" si="38"/>
        <v>131770.62275000001</v>
      </c>
      <c r="H1165" s="3">
        <f t="shared" si="41"/>
        <v>0.36999999999534339</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283.20999999999998</v>
      </c>
      <c r="E1166" s="2">
        <v>0</v>
      </c>
      <c r="F1166" s="2">
        <v>0</v>
      </c>
      <c r="G1166" s="3">
        <f t="shared" si="38"/>
        <v>88.361519999999999</v>
      </c>
      <c r="H1166" s="3">
        <f t="shared" si="41"/>
        <v>0.20999999999997954</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36420.370000000003</v>
      </c>
      <c r="D1169" s="2">
        <f>BILANCA!E164</f>
        <v>15552.09</v>
      </c>
      <c r="E1169" s="2">
        <v>0</v>
      </c>
      <c r="F1169" s="2">
        <v>0</v>
      </c>
      <c r="G1169" s="3">
        <f t="shared" si="38"/>
        <v>10736.403450000002</v>
      </c>
      <c r="H1169" s="3">
        <f t="shared" si="41"/>
        <v>0.46000000000276486</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10288560.59</v>
      </c>
      <c r="D1180" s="2">
        <f>BILANCA!E176</f>
        <v>12575147.590000002</v>
      </c>
      <c r="E1180" s="2">
        <v>0</v>
      </c>
      <c r="F1180" s="2">
        <v>0</v>
      </c>
      <c r="G1180" s="3">
        <f t="shared" si="38"/>
        <v>6024605.4809000008</v>
      </c>
      <c r="H1180" s="3">
        <f t="shared" si="41"/>
        <v>0.81999999843537807</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1805565.38</v>
      </c>
      <c r="D1181" s="2">
        <f>BILANCA!E177</f>
        <v>1830554.7099999997</v>
      </c>
      <c r="E1181" s="2">
        <v>0</v>
      </c>
      <c r="F1181" s="2">
        <v>0</v>
      </c>
      <c r="G1181" s="3">
        <f t="shared" si="38"/>
        <v>934801.39079999994</v>
      </c>
      <c r="H1181" s="3">
        <f t="shared" si="41"/>
        <v>0.67000000015832484</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163554.12</v>
      </c>
      <c r="D1182" s="2">
        <f>BILANCA!E178</f>
        <v>273109.88</v>
      </c>
      <c r="E1182" s="2">
        <v>0</v>
      </c>
      <c r="F1182" s="2">
        <v>0</v>
      </c>
      <c r="G1182" s="3">
        <f t="shared" si="38"/>
        <v>122081.10735999999</v>
      </c>
      <c r="H1182" s="3">
        <f t="shared" si="41"/>
        <v>0.23999999999068677</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51797.25</v>
      </c>
      <c r="D1183" s="2">
        <f>BILANCA!E179</f>
        <v>92285.73</v>
      </c>
      <c r="E1183" s="2">
        <v>0</v>
      </c>
      <c r="F1183" s="2">
        <v>0</v>
      </c>
      <c r="G1183" s="3">
        <f t="shared" si="38"/>
        <v>40891.786829999997</v>
      </c>
      <c r="H1183" s="3">
        <f t="shared" si="41"/>
        <v>0.52000000000407454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51714.38</v>
      </c>
      <c r="D1184" s="2">
        <f>BILANCA!E180</f>
        <v>144504.76999999999</v>
      </c>
      <c r="E1184" s="2">
        <v>0</v>
      </c>
      <c r="F1184" s="2">
        <v>0</v>
      </c>
      <c r="G1184" s="3">
        <f t="shared" si="38"/>
        <v>59285.96207999999</v>
      </c>
      <c r="H1184" s="3">
        <f t="shared" si="41"/>
        <v>0.61000000000785803</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4130.75</v>
      </c>
      <c r="D1185" s="2">
        <f>BILANCA!E181</f>
        <v>1800.08</v>
      </c>
      <c r="E1185" s="2">
        <v>0</v>
      </c>
      <c r="F1185" s="2">
        <v>0</v>
      </c>
      <c r="G1185" s="3">
        <f t="shared" si="38"/>
        <v>1352.9092499999997</v>
      </c>
      <c r="H1185" s="3">
        <f t="shared" si="41"/>
        <v>0.32999999999992724</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3589.98</v>
      </c>
      <c r="D1187" s="2">
        <f>BILANCA!E183</f>
        <v>381.98</v>
      </c>
      <c r="E1187" s="2">
        <v>0</v>
      </c>
      <c r="F1187" s="2">
        <v>0</v>
      </c>
      <c r="G1187" s="3">
        <f t="shared" si="38"/>
        <v>770.64738</v>
      </c>
      <c r="H1187" s="3">
        <f t="shared" si="41"/>
        <v>3.999999999996362E-2</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540.77</v>
      </c>
      <c r="D1188" s="2">
        <f>BILANCA!E184</f>
        <v>1418.1</v>
      </c>
      <c r="E1188" s="2">
        <v>0</v>
      </c>
      <c r="F1188" s="2">
        <v>0</v>
      </c>
      <c r="G1188" s="3">
        <f t="shared" si="38"/>
        <v>601.10065999999995</v>
      </c>
      <c r="H1188" s="3">
        <f t="shared" si="41"/>
        <v>0.32999999999992724</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135.59</v>
      </c>
      <c r="E1189" s="2">
        <v>0</v>
      </c>
      <c r="F1189" s="2">
        <v>0</v>
      </c>
      <c r="G1189" s="3">
        <f t="shared" si="38"/>
        <v>48.541220000000003</v>
      </c>
      <c r="H1189" s="3">
        <f t="shared" si="41"/>
        <v>0.40999999999999659</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600</v>
      </c>
      <c r="E1190" s="2">
        <v>0</v>
      </c>
      <c r="F1190" s="2">
        <v>0</v>
      </c>
      <c r="G1190" s="3">
        <f>B1190/1000*C1190+B1190/500*D1190</f>
        <v>216</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600</v>
      </c>
      <c r="E1194" s="2">
        <v>0</v>
      </c>
      <c r="F1194" s="2">
        <v>0</v>
      </c>
      <c r="G1194" s="3">
        <f t="shared" si="42"/>
        <v>220.79999999999998</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24503.86</v>
      </c>
      <c r="D1198" s="2">
        <f>BILANCA!E194</f>
        <v>10580.38</v>
      </c>
      <c r="E1198" s="2">
        <v>0</v>
      </c>
      <c r="F1198" s="2">
        <v>0</v>
      </c>
      <c r="G1198" s="3">
        <f t="shared" si="38"/>
        <v>8584.9485600000007</v>
      </c>
      <c r="H1198" s="3">
        <f t="shared" si="41"/>
        <v>0.51999999999861757</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23203.33</v>
      </c>
      <c r="E1199" s="2">
        <v>0</v>
      </c>
      <c r="F1199" s="2">
        <v>0</v>
      </c>
      <c r="G1199" s="3">
        <f t="shared" si="38"/>
        <v>8770.8587400000015</v>
      </c>
      <c r="H1199" s="3">
        <f t="shared" si="41"/>
        <v>0.33000000000174623</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31407.88</v>
      </c>
      <c r="D1200" s="2">
        <f>BILANCA!E196</f>
        <v>0</v>
      </c>
      <c r="E1200" s="2">
        <v>0</v>
      </c>
      <c r="F1200" s="2">
        <v>0</v>
      </c>
      <c r="G1200" s="3">
        <f t="shared" si="38"/>
        <v>5967.4972000000007</v>
      </c>
      <c r="H1200" s="3">
        <f t="shared" si="41"/>
        <v>0.11999999999898137</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113637.99</v>
      </c>
      <c r="D1201" s="2">
        <f>BILANCA!E197</f>
        <v>690552.71</v>
      </c>
      <c r="E1201" s="2">
        <v>0</v>
      </c>
      <c r="F1201" s="2">
        <v>0</v>
      </c>
      <c r="G1201" s="3">
        <f t="shared" si="38"/>
        <v>285495.99131000001</v>
      </c>
      <c r="H1201" s="3">
        <f t="shared" si="41"/>
        <v>0.30000000003201421</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113637.99</v>
      </c>
      <c r="D1203" s="2">
        <f>BILANCA!E199</f>
        <v>690552.71</v>
      </c>
      <c r="E1203" s="2">
        <v>0</v>
      </c>
      <c r="F1203" s="2">
        <v>0</v>
      </c>
      <c r="G1203" s="3">
        <f t="shared" si="44"/>
        <v>288485.47813</v>
      </c>
      <c r="H1203" s="3">
        <f t="shared" si="45"/>
        <v>0.30000000003201421</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1528373.27</v>
      </c>
      <c r="D1223" s="2">
        <f>BILANCA!E219</f>
        <v>821437.21</v>
      </c>
      <c r="E1223" s="2">
        <v>0</v>
      </c>
      <c r="F1223" s="2">
        <v>0</v>
      </c>
      <c r="G1223" s="3">
        <f t="shared" si="38"/>
        <v>675475.75796999992</v>
      </c>
      <c r="H1223" s="3">
        <f t="shared" si="41"/>
        <v>0.47999999998137355</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1528373.27</v>
      </c>
      <c r="D1224" s="2">
        <f>BILANCA!E220</f>
        <v>821437.21</v>
      </c>
      <c r="E1224" s="2">
        <v>0</v>
      </c>
      <c r="F1224" s="2">
        <v>0</v>
      </c>
      <c r="G1224" s="3">
        <f t="shared" si="38"/>
        <v>678647.00566000002</v>
      </c>
      <c r="H1224" s="3">
        <f t="shared" si="41"/>
        <v>0.47999999998137355</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1528373.27</v>
      </c>
      <c r="D1229" s="2">
        <f>BILANCA!E225</f>
        <v>821437.21</v>
      </c>
      <c r="E1229" s="2">
        <v>0</v>
      </c>
      <c r="F1229" s="2">
        <v>0</v>
      </c>
      <c r="G1229" s="3">
        <f t="shared" si="38"/>
        <v>694503.24410999997</v>
      </c>
      <c r="H1229" s="3">
        <f t="shared" si="41"/>
        <v>0.47999999998137355</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45454.91</v>
      </c>
      <c r="E1251" s="2">
        <v>0</v>
      </c>
      <c r="F1251" s="2">
        <v>0</v>
      </c>
      <c r="G1251" s="3">
        <f>B1251/1000*C1251+B1251/500*D1251</f>
        <v>21909.266620000002</v>
      </c>
      <c r="H1251" s="3">
        <f>ABS(C1251-ROUND(C1251,0))+ABS(D1251-ROUND(D1251,0))</f>
        <v>8.999999999650754E-2</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8482995.2100000009</v>
      </c>
      <c r="D1255" s="2">
        <f>BILANCA!E251</f>
        <v>10744592.880000003</v>
      </c>
      <c r="E1255" s="2">
        <v>0</v>
      </c>
      <c r="F1255" s="2">
        <v>0</v>
      </c>
      <c r="G1255" s="3">
        <f t="shared" si="38"/>
        <v>7343184.337650002</v>
      </c>
      <c r="H1255" s="3">
        <f t="shared" si="41"/>
        <v>0.32999999821186066</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7944256.120000001</v>
      </c>
      <c r="D1256" s="2">
        <f>BILANCA!E252</f>
        <v>11277871.010000002</v>
      </c>
      <c r="E1256" s="2">
        <v>0</v>
      </c>
      <c r="F1256" s="2">
        <v>0</v>
      </c>
      <c r="G1256" s="3">
        <f t="shared" si="38"/>
        <v>7502999.5424400009</v>
      </c>
      <c r="H1256" s="3">
        <f t="shared" si="41"/>
        <v>0.13000000268220901</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9472629.3900000006</v>
      </c>
      <c r="D1257" s="2">
        <f>BILANCA!E253</f>
        <v>12099308.220000001</v>
      </c>
      <c r="E1257" s="2">
        <v>0</v>
      </c>
      <c r="F1257" s="2">
        <v>0</v>
      </c>
      <c r="G1257" s="3">
        <f t="shared" si="38"/>
        <v>8316797.7200100003</v>
      </c>
      <c r="H1257" s="3">
        <f t="shared" si="41"/>
        <v>0.6100000012665987</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1528373.27</v>
      </c>
      <c r="D1258" s="2">
        <f>BILANCA!E254</f>
        <v>821437.21</v>
      </c>
      <c r="E1258" s="2">
        <v>0</v>
      </c>
      <c r="F1258" s="2">
        <v>0</v>
      </c>
      <c r="G1258" s="3">
        <f t="shared" si="38"/>
        <v>786469.42711999989</v>
      </c>
      <c r="H1258" s="3">
        <f t="shared" si="41"/>
        <v>0.47999999998137355</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123579.39000000013</v>
      </c>
      <c r="D1259" s="2">
        <f>BILANCA!E255</f>
        <v>-941551.02</v>
      </c>
      <c r="E1259" s="2">
        <v>0</v>
      </c>
      <c r="F1259" s="2">
        <v>0</v>
      </c>
      <c r="G1259" s="3">
        <f t="shared" si="38"/>
        <v>-438121.13984999992</v>
      </c>
      <c r="H1259" s="3">
        <f t="shared" si="41"/>
        <v>0.41000000014901161</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3006530.33</v>
      </c>
      <c r="D1260" s="2">
        <f>BILANCA!E256</f>
        <v>2457712.67</v>
      </c>
      <c r="E1260" s="2">
        <v>0</v>
      </c>
      <c r="F1260" s="2">
        <v>0</v>
      </c>
      <c r="G1260" s="3">
        <f t="shared" si="38"/>
        <v>1980488.9175</v>
      </c>
      <c r="H1260" s="3">
        <f t="shared" si="41"/>
        <v>0.66000000014901161</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1478157.05</v>
      </c>
      <c r="D1261" s="2">
        <f>BILANCA!E257</f>
        <v>1636275.45</v>
      </c>
      <c r="E1261" s="2">
        <v>0</v>
      </c>
      <c r="F1261" s="2">
        <v>0</v>
      </c>
      <c r="G1261" s="3">
        <f t="shared" si="38"/>
        <v>1192427.69545</v>
      </c>
      <c r="H1261" s="3">
        <f t="shared" si="41"/>
        <v>0.5</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1528373.28</v>
      </c>
      <c r="D1263" s="2">
        <f>BILANCA!E259</f>
        <v>821437.22</v>
      </c>
      <c r="E1263" s="2">
        <v>0</v>
      </c>
      <c r="F1263" s="2">
        <v>0</v>
      </c>
      <c r="G1263" s="3">
        <f t="shared" si="38"/>
        <v>802325.67316000001</v>
      </c>
      <c r="H1263" s="3">
        <f t="shared" si="41"/>
        <v>0.5</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2882950.94</v>
      </c>
      <c r="D1264" s="2">
        <f>BILANCA!E260</f>
        <v>3399263.69</v>
      </c>
      <c r="E1264" s="2">
        <v>0</v>
      </c>
      <c r="F1264" s="2">
        <v>0</v>
      </c>
      <c r="G1264" s="3">
        <f t="shared" si="38"/>
        <v>2459095.4932800001</v>
      </c>
      <c r="H1264" s="3">
        <f t="shared" si="41"/>
        <v>0.37000000011175871</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2882950.94</v>
      </c>
      <c r="D1266" s="2">
        <f>BILANCA!E262</f>
        <v>3399263.69</v>
      </c>
      <c r="E1266" s="2">
        <v>0</v>
      </c>
      <c r="F1266" s="2">
        <v>0</v>
      </c>
      <c r="G1266" s="3">
        <f t="shared" si="38"/>
        <v>2478458.44992</v>
      </c>
      <c r="H1266" s="3">
        <f t="shared" si="41"/>
        <v>0.37000000011175871</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2760</v>
      </c>
      <c r="E1268" s="2">
        <v>0</v>
      </c>
      <c r="F1268" s="2">
        <v>0</v>
      </c>
      <c r="G1268" s="3">
        <f>B1268/1000*C1268+B1268/500*D1268</f>
        <v>1424.16</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2760</v>
      </c>
      <c r="E1275" s="2">
        <v>0</v>
      </c>
      <c r="F1275" s="2">
        <v>0</v>
      </c>
      <c r="G1275" s="3">
        <f t="shared" si="46"/>
        <v>1462.8000000000002</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415159.7</v>
      </c>
      <c r="D1278" s="2">
        <f>BILANCA!E274</f>
        <v>411032.89</v>
      </c>
      <c r="E1278" s="2">
        <v>0</v>
      </c>
      <c r="F1278" s="2">
        <v>0</v>
      </c>
      <c r="G1278" s="3">
        <f t="shared" si="38"/>
        <v>331576.42864000006</v>
      </c>
      <c r="H1278" s="3">
        <f t="shared" si="41"/>
        <v>0.40999999997438863</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5584.95</v>
      </c>
      <c r="D1290" s="2">
        <f>BILANCA!E286</f>
        <v>27033.61</v>
      </c>
      <c r="E1290" s="2">
        <v>0</v>
      </c>
      <c r="F1290" s="2">
        <v>0</v>
      </c>
      <c r="G1290" s="3">
        <f t="shared" si="48"/>
        <v>16702.607600000003</v>
      </c>
      <c r="H1290" s="3">
        <f t="shared" si="49"/>
        <v>0.43999999999959982</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409574.75</v>
      </c>
      <c r="D1291" s="2">
        <f>BILANCA!E287</f>
        <v>383716.07</v>
      </c>
      <c r="E1291" s="2">
        <v>0</v>
      </c>
      <c r="F1291" s="2">
        <v>0</v>
      </c>
      <c r="G1291" s="3">
        <f t="shared" si="48"/>
        <v>330738.93609000003</v>
      </c>
      <c r="H1291" s="3">
        <f t="shared" si="49"/>
        <v>0.32000000000698492</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283.20999999999998</v>
      </c>
      <c r="E1292" s="2">
        <v>0</v>
      </c>
      <c r="F1292" s="2">
        <v>0</v>
      </c>
      <c r="G1292" s="3">
        <f t="shared" si="48"/>
        <v>159.73043999999999</v>
      </c>
      <c r="H1292" s="3">
        <f t="shared" si="49"/>
        <v>0.20999999999997954</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1427891.82</v>
      </c>
      <c r="D1301" s="2">
        <f>BILANCA!E297</f>
        <v>4967613.8899999997</v>
      </c>
      <c r="E1301" s="2">
        <v>0</v>
      </c>
      <c r="F1301" s="2">
        <v>0</v>
      </c>
      <c r="G1301" s="3">
        <f t="shared" si="38"/>
        <v>3306667.8035999998</v>
      </c>
      <c r="H1301" s="3">
        <f t="shared" si="41"/>
        <v>0.29000000027008355</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1427891.82</v>
      </c>
      <c r="D1302" s="2">
        <f>BILANCA!E298</f>
        <v>4967613.8899999997</v>
      </c>
      <c r="E1302" s="2">
        <v>0</v>
      </c>
      <c r="F1302" s="2">
        <v>0</v>
      </c>
      <c r="G1302" s="3">
        <f t="shared" si="38"/>
        <v>3318030.9231999996</v>
      </c>
      <c r="H1302" s="3">
        <f t="shared" si="41"/>
        <v>0.29000000027008355</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8502.5499999999993</v>
      </c>
      <c r="D1303" s="2">
        <f>BILANCA!E300</f>
        <v>0</v>
      </c>
      <c r="E1303" s="2">
        <v>0</v>
      </c>
      <c r="F1303" s="2">
        <v>0</v>
      </c>
      <c r="G1303" s="3">
        <f t="shared" si="38"/>
        <v>2491.2471499999997</v>
      </c>
      <c r="H1303" s="3">
        <f t="shared" si="41"/>
        <v>0.4500000000007276</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334270.09999999998</v>
      </c>
      <c r="D1305" s="2">
        <f>BILANCA!E302</f>
        <v>301282.03999999998</v>
      </c>
      <c r="E1305" s="2">
        <v>0</v>
      </c>
      <c r="F1305" s="2">
        <v>0</v>
      </c>
      <c r="G1305" s="3">
        <f t="shared" si="38"/>
        <v>276366.08309999999</v>
      </c>
      <c r="H1305" s="3">
        <f t="shared" si="41"/>
        <v>0.13999999995576218</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150</v>
      </c>
      <c r="D1306" s="2">
        <f>BILANCA!E303</f>
        <v>21036.55</v>
      </c>
      <c r="E1306" s="2">
        <v>0</v>
      </c>
      <c r="F1306" s="2">
        <v>0</v>
      </c>
      <c r="G1306" s="3">
        <f t="shared" si="38"/>
        <v>12498.037599999998</v>
      </c>
      <c r="H1306" s="3">
        <f t="shared" si="41"/>
        <v>0.4500000000007276</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368</v>
      </c>
      <c r="D1311" s="2">
        <f>BILANCA!E308</f>
        <v>5057.3500000000004</v>
      </c>
      <c r="E1311" s="2">
        <v>0</v>
      </c>
      <c r="F1311" s="2">
        <v>0</v>
      </c>
      <c r="G1311" s="3">
        <f t="shared" si="52"/>
        <v>3155.2927</v>
      </c>
      <c r="H1311" s="3">
        <f t="shared" si="41"/>
        <v>0.3500000000003638</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1584.58</v>
      </c>
      <c r="D1312" s="2">
        <f>BILANCA!E309</f>
        <v>7889.57</v>
      </c>
      <c r="E1312" s="2">
        <v>0</v>
      </c>
      <c r="F1312" s="2">
        <v>0</v>
      </c>
      <c r="G1312" s="3">
        <f t="shared" si="52"/>
        <v>5243.8434399999996</v>
      </c>
      <c r="H1312" s="3">
        <f t="shared" si="41"/>
        <v>0.8500000000003638</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104524.09</v>
      </c>
      <c r="E1339" s="2">
        <v>0</v>
      </c>
      <c r="F1339" s="2">
        <v>0</v>
      </c>
      <c r="G1339" s="3">
        <f t="shared" si="52"/>
        <v>68776.851219999997</v>
      </c>
      <c r="H1339" s="3">
        <f t="shared" si="41"/>
        <v>8.999999999650754E-2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163554.12</v>
      </c>
      <c r="D1340" s="2">
        <f>BILANCA!E337</f>
        <v>168585.79</v>
      </c>
      <c r="E1340" s="2">
        <v>0</v>
      </c>
      <c r="F1340" s="2">
        <v>0</v>
      </c>
      <c r="G1340" s="3">
        <f t="shared" si="52"/>
        <v>165239.481</v>
      </c>
      <c r="H1340" s="3">
        <f t="shared" si="41"/>
        <v>0.32999999998719431</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489208.24</v>
      </c>
      <c r="E1341" s="2">
        <v>0</v>
      </c>
      <c r="F1341" s="2">
        <v>0</v>
      </c>
      <c r="G1341" s="3">
        <f t="shared" si="52"/>
        <v>323855.85488</v>
      </c>
      <c r="H1341" s="3">
        <f t="shared" si="41"/>
        <v>0.23999999999068677</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113637.99</v>
      </c>
      <c r="D1342" s="2">
        <f>BILANCA!E339</f>
        <v>201344.47</v>
      </c>
      <c r="E1342" s="2">
        <v>0</v>
      </c>
      <c r="F1342" s="2">
        <v>0</v>
      </c>
      <c r="G1342" s="3">
        <f t="shared" si="52"/>
        <v>171420.54076</v>
      </c>
      <c r="H1342" s="3">
        <f t="shared" si="41"/>
        <v>0.47999999999592546</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1528373.27</v>
      </c>
      <c r="D1346" s="2">
        <f>BILANCA!E343</f>
        <v>821437.21</v>
      </c>
      <c r="E1346" s="2">
        <v>0</v>
      </c>
      <c r="F1346" s="2">
        <v>0</v>
      </c>
      <c r="G1346" s="3">
        <f t="shared" si="52"/>
        <v>1065539.2238400001</v>
      </c>
      <c r="H1346" s="3">
        <f t="shared" si="41"/>
        <v>0.47999999998137355</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7544.2</v>
      </c>
      <c r="D1347" s="2">
        <f>BILANCA!E344</f>
        <v>0</v>
      </c>
      <c r="E1347" s="2">
        <v>0</v>
      </c>
      <c r="F1347" s="2">
        <v>0</v>
      </c>
      <c r="G1347" s="3">
        <f t="shared" si="52"/>
        <v>2542.3953999999999</v>
      </c>
      <c r="H1347" s="3">
        <f t="shared" si="41"/>
        <v>0.1999999999998181</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20773.28</v>
      </c>
      <c r="E1368" s="2">
        <v>0</v>
      </c>
      <c r="F1368" s="2">
        <v>0</v>
      </c>
      <c r="G1368" s="3">
        <f t="shared" si="57"/>
        <v>14873.668479999998</v>
      </c>
      <c r="H1368" s="3">
        <f t="shared" si="58"/>
        <v>0.27999999999883585</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16636.240000000002</v>
      </c>
      <c r="E1370" s="2">
        <v>0</v>
      </c>
      <c r="F1370" s="2">
        <v>0</v>
      </c>
      <c r="G1370" s="3">
        <f t="shared" si="57"/>
        <v>11978.0928</v>
      </c>
      <c r="H1370" s="3">
        <f t="shared" si="58"/>
        <v>0.24000000000160071</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8045.39</v>
      </c>
      <c r="E1371" s="2">
        <v>0</v>
      </c>
      <c r="F1371" s="2">
        <v>0</v>
      </c>
      <c r="G1371" s="3">
        <f t="shared" si="57"/>
        <v>5808.7715799999996</v>
      </c>
      <c r="H1371" s="3">
        <f t="shared" si="58"/>
        <v>0.39000000000032742</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136101</v>
      </c>
      <c r="E1390" s="2">
        <v>0</v>
      </c>
      <c r="F1390" s="2">
        <v>0</v>
      </c>
      <c r="G1390" s="3">
        <f t="shared" ref="G1390:G1399" si="61">B1390/1000*C1390+B1390/500*D1390</f>
        <v>103436.76</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1427891.82</v>
      </c>
      <c r="D1394" s="2">
        <f>BILANCA!E391</f>
        <v>3279041.45</v>
      </c>
      <c r="E1394" s="2">
        <v>0</v>
      </c>
      <c r="F1394" s="2">
        <v>0</v>
      </c>
      <c r="G1394" s="3">
        <f t="shared" si="61"/>
        <v>3066614.2924800003</v>
      </c>
      <c r="H1394" s="3">
        <f t="shared" si="62"/>
        <v>0.63000000012107193</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1552471.44</v>
      </c>
      <c r="E1396" s="2">
        <v>0</v>
      </c>
      <c r="F1396" s="2">
        <v>0</v>
      </c>
      <c r="G1396" s="3">
        <f t="shared" si="61"/>
        <v>1198507.9516799999</v>
      </c>
      <c r="H1396" s="3">
        <f t="shared" si="62"/>
        <v>0.43999999994412065</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595047.31999999995</v>
      </c>
      <c r="D1401" s="7">
        <f>'RAS-funkcijski'!E5</f>
        <v>667972.43999999994</v>
      </c>
      <c r="E1401" s="7">
        <v>0</v>
      </c>
      <c r="F1401" s="7">
        <v>0</v>
      </c>
      <c r="G1401" s="8">
        <f t="shared" si="52"/>
        <v>1930.9922000000001</v>
      </c>
      <c r="H1401" s="8">
        <f t="shared" si="41"/>
        <v>0.7599999998928979</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592512.91999999993</v>
      </c>
      <c r="D1402" s="2">
        <f>'RAS-funkcijski'!E6</f>
        <v>667972.43999999994</v>
      </c>
      <c r="E1402" s="2">
        <v>0</v>
      </c>
      <c r="F1402" s="2">
        <v>0</v>
      </c>
      <c r="G1402" s="3">
        <f t="shared" si="52"/>
        <v>3856.9155999999998</v>
      </c>
      <c r="H1402" s="3">
        <f t="shared" si="41"/>
        <v>0.52000000001862645</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572808.46</v>
      </c>
      <c r="D1403" s="2">
        <f>'RAS-funkcijski'!E7</f>
        <v>639470.23</v>
      </c>
      <c r="E1403" s="2">
        <v>0</v>
      </c>
      <c r="F1403" s="2">
        <v>0</v>
      </c>
      <c r="G1403" s="3">
        <f t="shared" si="52"/>
        <v>5555.24676</v>
      </c>
      <c r="H1403" s="3">
        <f t="shared" si="41"/>
        <v>0.68999999994412065</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19704.46</v>
      </c>
      <c r="D1404" s="2">
        <f>'RAS-funkcijski'!E8</f>
        <v>28502.21</v>
      </c>
      <c r="E1404" s="2">
        <v>0</v>
      </c>
      <c r="F1404" s="2">
        <v>0</v>
      </c>
      <c r="G1404" s="3">
        <f t="shared" si="52"/>
        <v>306.83551999999997</v>
      </c>
      <c r="H1404" s="3">
        <f t="shared" si="41"/>
        <v>0.66999999999825377</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2534.4</v>
      </c>
      <c r="D1409" s="2">
        <f>'RAS-funkcijski'!E13</f>
        <v>0</v>
      </c>
      <c r="E1409" s="2">
        <v>0</v>
      </c>
      <c r="F1409" s="2">
        <v>0</v>
      </c>
      <c r="G1409" s="3">
        <f t="shared" si="52"/>
        <v>22.8096</v>
      </c>
      <c r="H1409" s="3">
        <f t="shared" si="41"/>
        <v>0.40000000000009095</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2534.4</v>
      </c>
      <c r="D1412" s="2">
        <f>'RAS-funkcijski'!E16</f>
        <v>0</v>
      </c>
      <c r="E1412" s="2">
        <v>0</v>
      </c>
      <c r="F1412" s="2">
        <v>0</v>
      </c>
      <c r="G1412" s="3">
        <f t="shared" si="52"/>
        <v>30.412800000000001</v>
      </c>
      <c r="H1412" s="3">
        <f t="shared" si="41"/>
        <v>0.40000000000009095</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67680.28</v>
      </c>
      <c r="D1424" s="2">
        <f>'RAS-funkcijski'!E28</f>
        <v>46088.61</v>
      </c>
      <c r="E1424" s="2">
        <v>0</v>
      </c>
      <c r="F1424" s="2">
        <v>0</v>
      </c>
      <c r="G1424" s="3">
        <f t="shared" si="52"/>
        <v>3836.58</v>
      </c>
      <c r="H1424" s="3">
        <f t="shared" si="41"/>
        <v>0.66999999999825377</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67680.28</v>
      </c>
      <c r="D1426" s="2">
        <f>'RAS-funkcijski'!E30</f>
        <v>46088.61</v>
      </c>
      <c r="E1426" s="2">
        <v>0</v>
      </c>
      <c r="F1426" s="2">
        <v>0</v>
      </c>
      <c r="G1426" s="3">
        <f t="shared" si="52"/>
        <v>4156.2950000000001</v>
      </c>
      <c r="H1426" s="3">
        <f t="shared" si="41"/>
        <v>0.66999999999825377</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39186.43</v>
      </c>
      <c r="D1431" s="2">
        <f>'RAS-funkcijski'!E35</f>
        <v>326.7</v>
      </c>
      <c r="E1431" s="2">
        <v>0</v>
      </c>
      <c r="F1431" s="2">
        <v>0</v>
      </c>
      <c r="G1431" s="3">
        <f t="shared" si="52"/>
        <v>1235.0347300000001</v>
      </c>
      <c r="H1431" s="3">
        <f t="shared" si="41"/>
        <v>0.73000000000030241</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39186.43</v>
      </c>
      <c r="D1432" s="2">
        <f>'RAS-funkcijski'!E36</f>
        <v>326.7</v>
      </c>
      <c r="E1432" s="2">
        <v>0</v>
      </c>
      <c r="F1432" s="2">
        <v>0</v>
      </c>
      <c r="G1432" s="3">
        <f t="shared" si="52"/>
        <v>1274.87456</v>
      </c>
      <c r="H1432" s="3">
        <f t="shared" si="41"/>
        <v>0.73000000000030241</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39186.43</v>
      </c>
      <c r="D1433" s="2">
        <f>'RAS-funkcijski'!E37</f>
        <v>326.7</v>
      </c>
      <c r="E1433" s="2">
        <v>0</v>
      </c>
      <c r="F1433" s="2">
        <v>0</v>
      </c>
      <c r="G1433" s="3">
        <f t="shared" si="52"/>
        <v>1314.7143900000001</v>
      </c>
      <c r="H1433" s="3">
        <f t="shared" si="41"/>
        <v>0.73000000000030241</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279525.89999999997</v>
      </c>
      <c r="D1471" s="2">
        <f>'RAS-funkcijski'!E75</f>
        <v>119356.66</v>
      </c>
      <c r="E1471" s="2">
        <v>0</v>
      </c>
      <c r="F1471" s="2">
        <v>0</v>
      </c>
      <c r="G1471" s="3">
        <f t="shared" si="52"/>
        <v>36794.984619999996</v>
      </c>
      <c r="H1471" s="3">
        <f t="shared" si="63"/>
        <v>0.44000000003143214</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261321.49</v>
      </c>
      <c r="D1472" s="2">
        <f>'RAS-funkcijski'!E76</f>
        <v>89109.25</v>
      </c>
      <c r="E1472" s="2">
        <v>0</v>
      </c>
      <c r="F1472" s="2">
        <v>0</v>
      </c>
      <c r="G1472" s="3">
        <f t="shared" si="52"/>
        <v>31646.879279999994</v>
      </c>
      <c r="H1472" s="3">
        <f t="shared" si="63"/>
        <v>0.73999999999068677</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18204.41</v>
      </c>
      <c r="D1477" s="2">
        <f>'RAS-funkcijski'!E81</f>
        <v>30247.41</v>
      </c>
      <c r="E1477" s="2">
        <v>0</v>
      </c>
      <c r="F1477" s="2">
        <v>0</v>
      </c>
      <c r="G1477" s="3">
        <f t="shared" si="52"/>
        <v>6059.8407099999995</v>
      </c>
      <c r="H1477" s="3">
        <f t="shared" si="63"/>
        <v>0.81999999999970896</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2808693.11</v>
      </c>
      <c r="D1478" s="2">
        <f>'RAS-funkcijski'!E82</f>
        <v>3722993.16</v>
      </c>
      <c r="E1478" s="2">
        <v>0</v>
      </c>
      <c r="F1478" s="2">
        <v>0</v>
      </c>
      <c r="G1478" s="3">
        <f t="shared" si="52"/>
        <v>799864.99554000003</v>
      </c>
      <c r="H1478" s="3">
        <f t="shared" si="63"/>
        <v>0.27000000001862645</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163691.42000000001</v>
      </c>
      <c r="D1479" s="2">
        <f>'RAS-funkcijski'!E83</f>
        <v>132994.07</v>
      </c>
      <c r="E1479" s="2">
        <v>0</v>
      </c>
      <c r="F1479" s="2">
        <v>0</v>
      </c>
      <c r="G1479" s="3">
        <f t="shared" si="52"/>
        <v>33944.685239999999</v>
      </c>
      <c r="H1479" s="3">
        <f t="shared" si="63"/>
        <v>0.4900000000197906</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2585928.6800000002</v>
      </c>
      <c r="D1480" s="2">
        <f>'RAS-funkcijski'!E84</f>
        <v>3548107.62</v>
      </c>
      <c r="E1480" s="2">
        <v>0</v>
      </c>
      <c r="F1480" s="2">
        <v>0</v>
      </c>
      <c r="G1480" s="3">
        <f t="shared" si="52"/>
        <v>774571.51360000006</v>
      </c>
      <c r="H1480" s="3">
        <f t="shared" si="63"/>
        <v>0.69999999972060323</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59073.01</v>
      </c>
      <c r="D1482" s="2">
        <f>'RAS-funkcijski'!E86</f>
        <v>41891.47</v>
      </c>
      <c r="E1482" s="2">
        <v>0</v>
      </c>
      <c r="F1482" s="2">
        <v>0</v>
      </c>
      <c r="G1482" s="3">
        <f t="shared" si="52"/>
        <v>11714.187900000001</v>
      </c>
      <c r="H1482" s="3">
        <f t="shared" si="63"/>
        <v>0.48000000000320142</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328350.56999999995</v>
      </c>
      <c r="D1503" s="2">
        <f>'RAS-funkcijski'!E107</f>
        <v>389784.14</v>
      </c>
      <c r="E1503" s="2">
        <v>0</v>
      </c>
      <c r="F1503" s="2">
        <v>0</v>
      </c>
      <c r="G1503" s="3">
        <f t="shared" si="52"/>
        <v>114115.64155</v>
      </c>
      <c r="H1503" s="3">
        <f t="shared" si="63"/>
        <v>0.57000000006519258</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159730</v>
      </c>
      <c r="D1504" s="2">
        <f>'RAS-funkcijski'!E108</f>
        <v>210528.95</v>
      </c>
      <c r="E1504" s="2">
        <v>0</v>
      </c>
      <c r="F1504" s="2">
        <v>0</v>
      </c>
      <c r="G1504" s="3">
        <f t="shared" si="52"/>
        <v>60401.941599999998</v>
      </c>
      <c r="H1504" s="3">
        <f t="shared" si="63"/>
        <v>4.9999999988358468E-2</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140138.47</v>
      </c>
      <c r="D1505" s="2">
        <f>'RAS-funkcijski'!E109</f>
        <v>145911.44</v>
      </c>
      <c r="E1505" s="2">
        <v>0</v>
      </c>
      <c r="F1505" s="2">
        <v>0</v>
      </c>
      <c r="G1505" s="3">
        <f t="shared" si="52"/>
        <v>45355.941749999998</v>
      </c>
      <c r="H1505" s="3">
        <f t="shared" si="63"/>
        <v>0.91000000000349246</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17719.099999999999</v>
      </c>
      <c r="D1507" s="2">
        <f>'RAS-funkcijski'!E111</f>
        <v>21343.75</v>
      </c>
      <c r="E1507" s="2">
        <v>0</v>
      </c>
      <c r="F1507" s="2">
        <v>0</v>
      </c>
      <c r="G1507" s="3">
        <f t="shared" si="52"/>
        <v>6463.5061999999998</v>
      </c>
      <c r="H1507" s="3">
        <f t="shared" si="63"/>
        <v>0.34999999999854481</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10763</v>
      </c>
      <c r="D1509" s="2">
        <f>'RAS-funkcijski'!E113</f>
        <v>12000</v>
      </c>
      <c r="E1509" s="2">
        <v>0</v>
      </c>
      <c r="F1509" s="2">
        <v>0</v>
      </c>
      <c r="G1509" s="3">
        <f t="shared" si="52"/>
        <v>3789.1669999999999</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96153.299999999988</v>
      </c>
      <c r="D1510" s="2">
        <f>'RAS-funkcijski'!E114</f>
        <v>264255.69</v>
      </c>
      <c r="E1510" s="2">
        <v>0</v>
      </c>
      <c r="F1510" s="2">
        <v>0</v>
      </c>
      <c r="G1510" s="3">
        <f t="shared" si="52"/>
        <v>68713.114799999996</v>
      </c>
      <c r="H1510" s="3">
        <f t="shared" si="63"/>
        <v>0.60999999998603016</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10136.43</v>
      </c>
      <c r="D1511" s="2">
        <f>'RAS-funkcijski'!E115</f>
        <v>264255.69</v>
      </c>
      <c r="E1511" s="2">
        <v>0</v>
      </c>
      <c r="F1511" s="2">
        <v>0</v>
      </c>
      <c r="G1511" s="3">
        <f t="shared" si="52"/>
        <v>59789.906910000005</v>
      </c>
      <c r="H1511" s="3">
        <f t="shared" si="63"/>
        <v>0.73999999999796273</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7026.43</v>
      </c>
      <c r="D1512" s="2">
        <f>'RAS-funkcijski'!E116</f>
        <v>173646.41</v>
      </c>
      <c r="E1512" s="2">
        <v>0</v>
      </c>
      <c r="F1512" s="2">
        <v>0</v>
      </c>
      <c r="G1512" s="3">
        <f t="shared" si="52"/>
        <v>39683.756000000001</v>
      </c>
      <c r="H1512" s="3">
        <f t="shared" si="63"/>
        <v>0.8400000000037835</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3110</v>
      </c>
      <c r="D1513" s="2">
        <f>'RAS-funkcijski'!E117</f>
        <v>90609.279999999999</v>
      </c>
      <c r="E1513" s="2">
        <v>0</v>
      </c>
      <c r="F1513" s="2">
        <v>0</v>
      </c>
      <c r="G1513" s="3">
        <f t="shared" si="52"/>
        <v>20829.127280000001</v>
      </c>
      <c r="H1513" s="3">
        <f t="shared" si="63"/>
        <v>0.27999999999883585</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86016.87</v>
      </c>
      <c r="D1521" s="2">
        <f>'RAS-funkcijski'!E125</f>
        <v>0</v>
      </c>
      <c r="E1521" s="2">
        <v>0</v>
      </c>
      <c r="F1521" s="2">
        <v>0</v>
      </c>
      <c r="G1521" s="3">
        <f t="shared" si="52"/>
        <v>10408.04127</v>
      </c>
      <c r="H1521" s="3">
        <f t="shared" si="63"/>
        <v>0.13000000000465661</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638210.92000000004</v>
      </c>
      <c r="D1525" s="2">
        <f>'RAS-funkcijski'!E129</f>
        <v>880812.85</v>
      </c>
      <c r="E1525" s="2">
        <v>0</v>
      </c>
      <c r="F1525" s="2">
        <v>0</v>
      </c>
      <c r="G1525" s="3">
        <f t="shared" si="52"/>
        <v>299979.57750000001</v>
      </c>
      <c r="H1525" s="3">
        <f t="shared" si="63"/>
        <v>0.22999999998137355</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147231.04999999999</v>
      </c>
      <c r="D1531" s="2">
        <f>'RAS-funkcijski'!E135</f>
        <v>199110.34</v>
      </c>
      <c r="E1531" s="2">
        <v>0</v>
      </c>
      <c r="F1531" s="2">
        <v>0</v>
      </c>
      <c r="G1531" s="3">
        <f t="shared" si="52"/>
        <v>71454.176630000002</v>
      </c>
      <c r="H1531" s="3">
        <f t="shared" si="63"/>
        <v>0.38999999998486601</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290647.45</v>
      </c>
      <c r="D1532" s="2">
        <f>'RAS-funkcijski'!E136</f>
        <v>436937.41</v>
      </c>
      <c r="E1532" s="2">
        <v>0</v>
      </c>
      <c r="F1532" s="2">
        <v>0</v>
      </c>
      <c r="G1532" s="3">
        <f t="shared" si="52"/>
        <v>153716.93964</v>
      </c>
      <c r="H1532" s="3">
        <f t="shared" si="63"/>
        <v>0.85999999998603016</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68323.5</v>
      </c>
      <c r="D1533" s="2">
        <f>'RAS-funkcijski'!E137</f>
        <v>38406.639999999999</v>
      </c>
      <c r="E1533" s="2">
        <v>0</v>
      </c>
      <c r="F1533" s="2">
        <v>0</v>
      </c>
      <c r="G1533" s="3">
        <f t="shared" si="52"/>
        <v>19303.191740000002</v>
      </c>
      <c r="H1533" s="3">
        <f t="shared" si="63"/>
        <v>0.86000000000058208</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29400</v>
      </c>
      <c r="D1534" s="2">
        <f>'RAS-funkcijski'!E138</f>
        <v>46980</v>
      </c>
      <c r="E1534" s="2">
        <v>0</v>
      </c>
      <c r="F1534" s="2">
        <v>0</v>
      </c>
      <c r="G1534" s="3">
        <f t="shared" si="52"/>
        <v>16530.240000000002</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102608.92</v>
      </c>
      <c r="D1536" s="2">
        <f>'RAS-funkcijski'!E140</f>
        <v>159378.46</v>
      </c>
      <c r="E1536" s="2">
        <v>0</v>
      </c>
      <c r="F1536" s="2">
        <v>0</v>
      </c>
      <c r="G1536" s="3">
        <f t="shared" si="52"/>
        <v>57305.754240000002</v>
      </c>
      <c r="H1536" s="3">
        <f t="shared" si="63"/>
        <v>0.53999999999359716</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4852847.83</v>
      </c>
      <c r="D1537" s="14">
        <f>'RAS-funkcijski'!E141</f>
        <v>6091590.25</v>
      </c>
      <c r="E1537" s="14">
        <v>0</v>
      </c>
      <c r="F1537" s="14">
        <v>0</v>
      </c>
      <c r="G1537" s="15">
        <f t="shared" si="52"/>
        <v>2333935.8812100003</v>
      </c>
      <c r="H1537" s="15">
        <f t="shared" si="63"/>
        <v>0.41999999992549419</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491520.51</v>
      </c>
      <c r="E1538" s="7">
        <v>0</v>
      </c>
      <c r="F1538" s="7">
        <v>0</v>
      </c>
      <c r="G1538" s="8">
        <f t="shared" si="52"/>
        <v>983.04102</v>
      </c>
      <c r="H1538" s="8">
        <f t="shared" si="63"/>
        <v>0.48999999999068677</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487366.93</v>
      </c>
      <c r="E1539" s="2">
        <v>0</v>
      </c>
      <c r="F1539" s="2">
        <v>0</v>
      </c>
      <c r="G1539" s="3">
        <f t="shared" si="52"/>
        <v>1949.4677200000001</v>
      </c>
      <c r="H1539" s="3">
        <f t="shared" si="63"/>
        <v>7.0000000006984919E-2</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487366.93</v>
      </c>
      <c r="E1540" s="2">
        <v>0</v>
      </c>
      <c r="F1540" s="2">
        <v>0</v>
      </c>
      <c r="G1540" s="3">
        <f t="shared" si="52"/>
        <v>2924.2015799999999</v>
      </c>
      <c r="H1540" s="3">
        <f t="shared" si="63"/>
        <v>7.0000000006984919E-2</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487366.93</v>
      </c>
      <c r="E1542" s="2">
        <v>0</v>
      </c>
      <c r="F1542" s="2">
        <v>0</v>
      </c>
      <c r="G1542" s="3">
        <f t="shared" si="52"/>
        <v>4873.6693000000005</v>
      </c>
      <c r="H1542" s="3">
        <f t="shared" si="63"/>
        <v>7.0000000006984919E-2</v>
      </c>
      <c r="I1542" s="11">
        <f t="shared" si="64"/>
        <v>341.15685103404223</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4153.58</v>
      </c>
      <c r="E1555" s="2">
        <v>0</v>
      </c>
      <c r="F1555" s="2">
        <v>0</v>
      </c>
      <c r="G1555" s="3">
        <f t="shared" si="52"/>
        <v>149.52887999999999</v>
      </c>
      <c r="H1555" s="3">
        <f t="shared" si="63"/>
        <v>0.42000000000007276</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4153.58</v>
      </c>
      <c r="E1563" s="2">
        <v>0</v>
      </c>
      <c r="F1563" s="2">
        <v>0</v>
      </c>
      <c r="G1563" s="3">
        <f t="shared" si="52"/>
        <v>215.98615999999998</v>
      </c>
      <c r="H1563" s="3">
        <f t="shared" si="63"/>
        <v>0.42000000000007276</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4153.58</v>
      </c>
      <c r="E1569" s="2">
        <v>0</v>
      </c>
      <c r="F1569" s="2">
        <v>0</v>
      </c>
      <c r="G1569" s="3">
        <f t="shared" si="52"/>
        <v>265.82911999999999</v>
      </c>
      <c r="H1569" s="3">
        <f t="shared" si="63"/>
        <v>0.42000000000007276</v>
      </c>
      <c r="I1569" s="11">
        <f t="shared" si="67"/>
        <v>111.64823040001934</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1805565.38</v>
      </c>
      <c r="D1582" s="7"/>
      <c r="E1582" s="7">
        <v>0</v>
      </c>
      <c r="F1582" s="7">
        <v>0</v>
      </c>
      <c r="G1582" s="8">
        <f t="shared" ref="G1582:G1686" si="70">B1582/1000*C1582</f>
        <v>1805.56538</v>
      </c>
      <c r="H1582" s="8">
        <f t="shared" ref="H1582:H1686" si="71">ABS(C1582-ROUND(C1582,0))</f>
        <v>0.37999999988824129</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9585706.8900000006</v>
      </c>
      <c r="D1583" s="2">
        <v>0</v>
      </c>
      <c r="E1583" s="2">
        <v>0</v>
      </c>
      <c r="F1583" s="2">
        <v>0</v>
      </c>
      <c r="G1583" s="3">
        <f t="shared" si="70"/>
        <v>19171.413780000003</v>
      </c>
      <c r="H1583" s="3">
        <f t="shared" si="71"/>
        <v>0.10999999940395355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3580550.22</v>
      </c>
      <c r="D1585" s="2">
        <v>0</v>
      </c>
      <c r="E1585" s="2">
        <v>0</v>
      </c>
      <c r="F1585" s="2">
        <v>0</v>
      </c>
      <c r="G1585" s="3">
        <f t="shared" si="70"/>
        <v>14322.20088</v>
      </c>
      <c r="H1585" s="3">
        <f t="shared" si="71"/>
        <v>0.22000000020489097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925089.55</v>
      </c>
      <c r="D1586" s="2">
        <v>0</v>
      </c>
      <c r="E1586" s="2">
        <v>0</v>
      </c>
      <c r="F1586" s="2">
        <v>0</v>
      </c>
      <c r="G1586" s="3">
        <f t="shared" si="70"/>
        <v>4625.4477500000003</v>
      </c>
      <c r="H1586" s="3">
        <f t="shared" si="71"/>
        <v>0.44999999995343387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1041744.27</v>
      </c>
      <c r="D1587" s="2">
        <v>0</v>
      </c>
      <c r="E1587" s="2">
        <v>0</v>
      </c>
      <c r="F1587" s="2">
        <v>0</v>
      </c>
      <c r="G1587" s="3">
        <f t="shared" si="70"/>
        <v>6250.4656199999999</v>
      </c>
      <c r="H1587" s="3">
        <f t="shared" si="71"/>
        <v>0.27000000001862645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37765.660000000003</v>
      </c>
      <c r="D1588" s="2">
        <v>0</v>
      </c>
      <c r="E1588" s="2">
        <v>0</v>
      </c>
      <c r="F1588" s="2">
        <v>0</v>
      </c>
      <c r="G1588" s="3">
        <f t="shared" si="70"/>
        <v>264.35962000000001</v>
      </c>
      <c r="H1588" s="3">
        <f t="shared" si="71"/>
        <v>0.33999999999650754</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132322.70000000001</v>
      </c>
      <c r="D1589" s="2">
        <v>0</v>
      </c>
      <c r="E1589" s="2">
        <v>0</v>
      </c>
      <c r="F1589" s="2">
        <v>0</v>
      </c>
      <c r="G1589" s="3">
        <f t="shared" si="70"/>
        <v>1058.5816000000002</v>
      </c>
      <c r="H1589" s="3">
        <f t="shared" si="71"/>
        <v>0.29999999998835847</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36338.480000000003</v>
      </c>
      <c r="D1590" s="2">
        <v>0</v>
      </c>
      <c r="E1590" s="2">
        <v>0</v>
      </c>
      <c r="F1590" s="2">
        <v>0</v>
      </c>
      <c r="G1590" s="3">
        <f>B1590/1000*C1590</f>
        <v>327.04631999999998</v>
      </c>
      <c r="H1590" s="3">
        <f>ABS(C1590-ROUND(C1590,0))</f>
        <v>0.48000000000320142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338392.88</v>
      </c>
      <c r="D1591" s="2">
        <v>0</v>
      </c>
      <c r="E1591" s="2">
        <v>0</v>
      </c>
      <c r="F1591" s="2">
        <v>0</v>
      </c>
      <c r="G1591" s="3">
        <f t="shared" si="70"/>
        <v>3383.9288000000001</v>
      </c>
      <c r="H1591" s="3">
        <f t="shared" si="71"/>
        <v>0.11999999999534339</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463499.66</v>
      </c>
      <c r="D1592" s="2">
        <v>0</v>
      </c>
      <c r="E1592" s="2">
        <v>0</v>
      </c>
      <c r="F1592" s="2">
        <v>0</v>
      </c>
      <c r="G1592" s="3">
        <f t="shared" si="70"/>
        <v>5098.496259999999</v>
      </c>
      <c r="H1592" s="3">
        <f t="shared" si="71"/>
        <v>0.34000000002561137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605397.02</v>
      </c>
      <c r="D1593" s="2">
        <v>0</v>
      </c>
      <c r="E1593" s="2">
        <v>0</v>
      </c>
      <c r="F1593" s="2">
        <v>0</v>
      </c>
      <c r="G1593" s="3">
        <f t="shared" si="70"/>
        <v>7264.7642400000004</v>
      </c>
      <c r="H1593" s="3">
        <f t="shared" si="71"/>
        <v>2.0000000018626451E-2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3117593.18</v>
      </c>
      <c r="D1594" s="2">
        <v>0</v>
      </c>
      <c r="E1594" s="2">
        <v>0</v>
      </c>
      <c r="F1594" s="2">
        <v>0</v>
      </c>
      <c r="G1594" s="3">
        <f t="shared" si="70"/>
        <v>40528.711340000002</v>
      </c>
      <c r="H1594" s="3">
        <f t="shared" si="71"/>
        <v>0.18000000016763806</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2641494.15</v>
      </c>
      <c r="D1595" s="2">
        <v>0</v>
      </c>
      <c r="E1595" s="2">
        <v>0</v>
      </c>
      <c r="F1595" s="2">
        <v>0</v>
      </c>
      <c r="G1595" s="3">
        <f t="shared" si="70"/>
        <v>36980.918100000003</v>
      </c>
      <c r="H1595" s="3">
        <f t="shared" si="71"/>
        <v>0.14999999990686774</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2641494.15</v>
      </c>
      <c r="D1599" s="2">
        <v>0</v>
      </c>
      <c r="E1599" s="2">
        <v>0</v>
      </c>
      <c r="F1599" s="2">
        <v>0</v>
      </c>
      <c r="G1599" s="3">
        <f t="shared" si="70"/>
        <v>47546.894699999997</v>
      </c>
      <c r="H1599" s="3">
        <f t="shared" si="71"/>
        <v>0.14999999990686774</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246069.34</v>
      </c>
      <c r="D1601" s="2">
        <v>0</v>
      </c>
      <c r="E1601" s="2">
        <v>0</v>
      </c>
      <c r="F1601" s="2">
        <v>0</v>
      </c>
      <c r="G1601" s="3">
        <f>B1601/1000*C1601</f>
        <v>4921.3868000000002</v>
      </c>
      <c r="H1601" s="3">
        <f>ABS(C1601-ROUND(C1601,0))</f>
        <v>0.33999999999650754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9560717.5599999987</v>
      </c>
      <c r="D1602" s="2">
        <v>0</v>
      </c>
      <c r="E1602" s="2">
        <v>0</v>
      </c>
      <c r="F1602" s="2">
        <v>0</v>
      </c>
      <c r="G1602" s="3">
        <f t="shared" si="70"/>
        <v>200775.06875999999</v>
      </c>
      <c r="H1602" s="3">
        <f t="shared" si="71"/>
        <v>0.44000000134110451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3470994.46</v>
      </c>
      <c r="D1604" s="2">
        <v>0</v>
      </c>
      <c r="E1604" s="2">
        <v>0</v>
      </c>
      <c r="F1604" s="2">
        <v>0</v>
      </c>
      <c r="G1604" s="3">
        <f t="shared" si="70"/>
        <v>79832.872579999996</v>
      </c>
      <c r="H1604" s="3">
        <f t="shared" si="71"/>
        <v>0.4599999999627471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884601.07</v>
      </c>
      <c r="D1605" s="2">
        <v>0</v>
      </c>
      <c r="E1605" s="2">
        <v>0</v>
      </c>
      <c r="F1605" s="2">
        <v>0</v>
      </c>
      <c r="G1605" s="3">
        <f t="shared" si="70"/>
        <v>21230.42568</v>
      </c>
      <c r="H1605" s="3">
        <f t="shared" si="71"/>
        <v>6.9999999948777258E-2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948953.88</v>
      </c>
      <c r="D1606" s="2">
        <v>0</v>
      </c>
      <c r="E1606" s="2">
        <v>0</v>
      </c>
      <c r="F1606" s="2">
        <v>0</v>
      </c>
      <c r="G1606" s="3">
        <f t="shared" si="70"/>
        <v>23723.847000000002</v>
      </c>
      <c r="H1606" s="3">
        <f t="shared" si="71"/>
        <v>0.11999999999534339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40096.33</v>
      </c>
      <c r="D1607" s="2">
        <v>0</v>
      </c>
      <c r="E1607" s="2">
        <v>0</v>
      </c>
      <c r="F1607" s="2">
        <v>0</v>
      </c>
      <c r="G1607" s="3">
        <f t="shared" si="70"/>
        <v>1042.50458</v>
      </c>
      <c r="H1607" s="3">
        <f t="shared" si="71"/>
        <v>0.33000000000174623</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132187.10999999999</v>
      </c>
      <c r="D1608" s="2">
        <v>0</v>
      </c>
      <c r="E1608" s="2">
        <v>0</v>
      </c>
      <c r="F1608" s="2">
        <v>0</v>
      </c>
      <c r="G1608" s="3">
        <f t="shared" si="70"/>
        <v>3569.0519699999995</v>
      </c>
      <c r="H1608" s="3">
        <f t="shared" si="71"/>
        <v>0.10999999998603016</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35738.480000000003</v>
      </c>
      <c r="D1609" s="2">
        <v>0</v>
      </c>
      <c r="E1609" s="2">
        <v>0</v>
      </c>
      <c r="F1609" s="2">
        <v>0</v>
      </c>
      <c r="G1609" s="3">
        <f>B1609/1000*C1609</f>
        <v>1000.6774400000002</v>
      </c>
      <c r="H1609" s="3">
        <f>ABS(C1609-ROUND(C1609,0))</f>
        <v>0.48000000000320142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352316.36</v>
      </c>
      <c r="D1610" s="2">
        <v>0</v>
      </c>
      <c r="E1610" s="2">
        <v>0</v>
      </c>
      <c r="F1610" s="2">
        <v>0</v>
      </c>
      <c r="G1610" s="3">
        <f t="shared" si="70"/>
        <v>10217.174440000001</v>
      </c>
      <c r="H1610" s="3">
        <f t="shared" si="71"/>
        <v>0.35999999998603016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440296.33</v>
      </c>
      <c r="D1611" s="2">
        <v>0</v>
      </c>
      <c r="E1611" s="2">
        <v>0</v>
      </c>
      <c r="F1611" s="2">
        <v>0</v>
      </c>
      <c r="G1611" s="3">
        <f t="shared" si="70"/>
        <v>13208.8899</v>
      </c>
      <c r="H1611" s="3">
        <f t="shared" si="71"/>
        <v>0.33000000001629815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636804.9</v>
      </c>
      <c r="D1612" s="2">
        <v>0</v>
      </c>
      <c r="E1612" s="2">
        <v>0</v>
      </c>
      <c r="F1612" s="2">
        <v>0</v>
      </c>
      <c r="G1612" s="3">
        <f t="shared" si="70"/>
        <v>19740.9519</v>
      </c>
      <c r="H1612" s="3">
        <f t="shared" si="71"/>
        <v>9.9999999976716936E-2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2540678.46</v>
      </c>
      <c r="D1613" s="2">
        <v>0</v>
      </c>
      <c r="E1613" s="2">
        <v>0</v>
      </c>
      <c r="F1613" s="2">
        <v>0</v>
      </c>
      <c r="G1613" s="3">
        <f t="shared" si="70"/>
        <v>81301.710720000003</v>
      </c>
      <c r="H1613" s="3">
        <f t="shared" si="71"/>
        <v>0.4599999999627471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3348430.21</v>
      </c>
      <c r="D1614" s="2">
        <v>0</v>
      </c>
      <c r="E1614" s="2">
        <v>0</v>
      </c>
      <c r="F1614" s="2">
        <v>0</v>
      </c>
      <c r="G1614" s="3">
        <f t="shared" si="70"/>
        <v>110498.19693000001</v>
      </c>
      <c r="H1614" s="3">
        <f t="shared" si="71"/>
        <v>0.2099999999627471</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3348430.21</v>
      </c>
      <c r="D1618" s="2">
        <v>0</v>
      </c>
      <c r="E1618" s="2">
        <v>0</v>
      </c>
      <c r="F1618" s="2">
        <v>0</v>
      </c>
      <c r="G1618" s="3">
        <f t="shared" si="70"/>
        <v>123891.91776999999</v>
      </c>
      <c r="H1618" s="3">
        <f t="shared" si="71"/>
        <v>0.2099999999627471</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200614.43</v>
      </c>
      <c r="D1620" s="2">
        <v>0</v>
      </c>
      <c r="E1620" s="2">
        <v>0</v>
      </c>
      <c r="F1620" s="2">
        <v>0</v>
      </c>
      <c r="G1620" s="3">
        <f>B1620/1000*C1620</f>
        <v>7823.9627700000001</v>
      </c>
      <c r="H1620" s="3">
        <f>ABS(C1620-ROUND(C1620,0))</f>
        <v>0.42999999999301508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1830554.7100000009</v>
      </c>
      <c r="D1621" s="2">
        <v>0</v>
      </c>
      <c r="E1621" s="2">
        <v>0</v>
      </c>
      <c r="F1621" s="2">
        <v>0</v>
      </c>
      <c r="G1621" s="3">
        <f t="shared" si="70"/>
        <v>73222.188400000043</v>
      </c>
      <c r="H1621" s="3">
        <f t="shared" si="71"/>
        <v>0.28999999910593033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639187.24</v>
      </c>
      <c r="D1622" s="2">
        <v>0</v>
      </c>
      <c r="E1622" s="2">
        <v>0</v>
      </c>
      <c r="F1622" s="2">
        <v>0</v>
      </c>
      <c r="G1622" s="3">
        <f t="shared" si="70"/>
        <v>26206.67684</v>
      </c>
      <c r="H1622" s="3">
        <f t="shared" si="71"/>
        <v>0.23999999999068677</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104524.09</v>
      </c>
      <c r="D1628" s="2">
        <v>0</v>
      </c>
      <c r="E1628" s="2">
        <v>0</v>
      </c>
      <c r="F1628" s="2">
        <v>0</v>
      </c>
      <c r="G1628" s="3">
        <f t="shared" si="70"/>
        <v>4912.6322300000002</v>
      </c>
      <c r="H1628" s="3">
        <f t="shared" si="71"/>
        <v>8.999999999650754E-2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125.02</v>
      </c>
      <c r="D1629" s="2">
        <v>0</v>
      </c>
      <c r="E1629" s="2">
        <v>0</v>
      </c>
      <c r="F1629" s="2">
        <v>0</v>
      </c>
      <c r="G1629" s="3">
        <f t="shared" si="70"/>
        <v>6.0009600000000001</v>
      </c>
      <c r="H1629" s="3">
        <f t="shared" si="71"/>
        <v>1.9999999999996021E-2</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125.02</v>
      </c>
      <c r="D1630" s="2">
        <v>0</v>
      </c>
      <c r="E1630" s="2">
        <v>0</v>
      </c>
      <c r="F1630" s="2">
        <v>0</v>
      </c>
      <c r="G1630" s="3">
        <f t="shared" si="70"/>
        <v>6.1259800000000002</v>
      </c>
      <c r="H1630" s="3">
        <f t="shared" si="71"/>
        <v>1.9999999999996021E-2</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91906.67</v>
      </c>
      <c r="D1634" s="2">
        <v>0</v>
      </c>
      <c r="E1634" s="2">
        <v>0</v>
      </c>
      <c r="F1634" s="2">
        <v>0</v>
      </c>
      <c r="G1634" s="3">
        <f t="shared" si="70"/>
        <v>4871.0535099999997</v>
      </c>
      <c r="H1634" s="3">
        <f t="shared" si="71"/>
        <v>0.33000000000174623</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14857.87</v>
      </c>
      <c r="D1635" s="2">
        <v>0</v>
      </c>
      <c r="E1635" s="2">
        <v>0</v>
      </c>
      <c r="F1635" s="2">
        <v>0</v>
      </c>
      <c r="G1635" s="3">
        <f t="shared" si="70"/>
        <v>802.32497999999998</v>
      </c>
      <c r="H1635" s="3">
        <f t="shared" si="71"/>
        <v>0.12999999999919964</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9379.99</v>
      </c>
      <c r="D1636" s="2">
        <v>0</v>
      </c>
      <c r="E1636" s="2">
        <v>0</v>
      </c>
      <c r="F1636" s="2">
        <v>0</v>
      </c>
      <c r="G1636" s="3">
        <f t="shared" si="70"/>
        <v>515.89945</v>
      </c>
      <c r="H1636" s="3">
        <f t="shared" si="71"/>
        <v>1.0000000000218279E-2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67668.81</v>
      </c>
      <c r="D1637" s="2">
        <v>0</v>
      </c>
      <c r="E1637" s="2">
        <v>0</v>
      </c>
      <c r="F1637" s="2">
        <v>0</v>
      </c>
      <c r="G1637" s="3">
        <f t="shared" si="70"/>
        <v>3789.45336</v>
      </c>
      <c r="H1637" s="3">
        <f t="shared" si="71"/>
        <v>0.19000000000232831</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381.98</v>
      </c>
      <c r="D1639" s="2">
        <v>0</v>
      </c>
      <c r="E1639" s="2">
        <v>0</v>
      </c>
      <c r="F1639" s="2">
        <v>0</v>
      </c>
      <c r="G1639" s="3">
        <f t="shared" si="70"/>
        <v>22.154840000000004</v>
      </c>
      <c r="H1639" s="3">
        <f t="shared" si="71"/>
        <v>1.999999999998181E-2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381.98</v>
      </c>
      <c r="D1640" s="2">
        <v>0</v>
      </c>
      <c r="E1640" s="2">
        <v>0</v>
      </c>
      <c r="F1640" s="2">
        <v>0</v>
      </c>
      <c r="G1640" s="3">
        <f t="shared" si="70"/>
        <v>22.536819999999999</v>
      </c>
      <c r="H1640" s="3">
        <f t="shared" si="71"/>
        <v>1.999999999998181E-2</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135.59</v>
      </c>
      <c r="D1644" s="2">
        <v>0</v>
      </c>
      <c r="E1644" s="2">
        <v>0</v>
      </c>
      <c r="F1644" s="2">
        <v>0</v>
      </c>
      <c r="G1644" s="3">
        <f t="shared" si="70"/>
        <v>8.5421700000000005</v>
      </c>
      <c r="H1644" s="3">
        <f t="shared" si="71"/>
        <v>0.40999999999999659</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135.59</v>
      </c>
      <c r="D1645" s="2">
        <v>0</v>
      </c>
      <c r="E1645" s="2">
        <v>0</v>
      </c>
      <c r="F1645" s="2">
        <v>0</v>
      </c>
      <c r="G1645" s="3">
        <f t="shared" si="70"/>
        <v>8.677760000000001</v>
      </c>
      <c r="H1645" s="3">
        <f t="shared" si="71"/>
        <v>0.40999999999999659</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150</v>
      </c>
      <c r="D1649" s="2">
        <v>0</v>
      </c>
      <c r="E1649" s="2">
        <v>0</v>
      </c>
      <c r="F1649" s="2">
        <v>0</v>
      </c>
      <c r="G1649" s="3">
        <f t="shared" ref="G1649:G1653" si="72">B1649/1000*C1649</f>
        <v>10.200000000000001</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150</v>
      </c>
      <c r="D1651" s="2">
        <v>0</v>
      </c>
      <c r="E1651" s="2">
        <v>0</v>
      </c>
      <c r="F1651" s="2">
        <v>0</v>
      </c>
      <c r="G1651" s="3">
        <f t="shared" si="72"/>
        <v>10.500000000000002</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8600</v>
      </c>
      <c r="D1654" s="2">
        <v>0</v>
      </c>
      <c r="E1654" s="2">
        <v>0</v>
      </c>
      <c r="F1654" s="2">
        <v>0</v>
      </c>
      <c r="G1654" s="3">
        <f t="shared" si="70"/>
        <v>627.79999999999995</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8600</v>
      </c>
      <c r="D1655" s="2">
        <v>0</v>
      </c>
      <c r="E1655" s="2">
        <v>0</v>
      </c>
      <c r="F1655" s="2">
        <v>0</v>
      </c>
      <c r="G1655" s="3">
        <f t="shared" si="70"/>
        <v>636.4</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3224.83</v>
      </c>
      <c r="D1659" s="2">
        <v>0</v>
      </c>
      <c r="E1659" s="2">
        <v>0</v>
      </c>
      <c r="F1659" s="2">
        <v>0</v>
      </c>
      <c r="G1659" s="3">
        <f t="shared" si="70"/>
        <v>251.53673999999998</v>
      </c>
      <c r="H1659" s="3">
        <f t="shared" si="71"/>
        <v>0.17000000000007276</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924.3</v>
      </c>
      <c r="D1660" s="2">
        <v>0</v>
      </c>
      <c r="E1660" s="2">
        <v>0</v>
      </c>
      <c r="F1660" s="2">
        <v>0</v>
      </c>
      <c r="G1660" s="3">
        <f t="shared" si="70"/>
        <v>73.0197</v>
      </c>
      <c r="H1660" s="3">
        <f t="shared" si="71"/>
        <v>0.29999999999995453</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2300.5300000000002</v>
      </c>
      <c r="D1661" s="2">
        <v>0</v>
      </c>
      <c r="E1661" s="2">
        <v>0</v>
      </c>
      <c r="F1661" s="2">
        <v>0</v>
      </c>
      <c r="G1661" s="3">
        <f t="shared" si="70"/>
        <v>184.04240000000001</v>
      </c>
      <c r="H1661" s="3">
        <f t="shared" si="71"/>
        <v>0.46999999999979991</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489208.23999999993</v>
      </c>
      <c r="D1669" s="2">
        <v>0</v>
      </c>
      <c r="E1669" s="2">
        <v>0</v>
      </c>
      <c r="F1669" s="2">
        <v>0</v>
      </c>
      <c r="G1669" s="3">
        <f t="shared" si="70"/>
        <v>43050.325119999994</v>
      </c>
      <c r="H1669" s="3">
        <f t="shared" si="71"/>
        <v>0.23999999993247911</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442933.66</v>
      </c>
      <c r="D1670" s="2">
        <v>0</v>
      </c>
      <c r="E1670" s="2">
        <v>0</v>
      </c>
      <c r="F1670" s="2">
        <v>0</v>
      </c>
      <c r="G1670" s="3">
        <f t="shared" si="70"/>
        <v>39421.095739999997</v>
      </c>
      <c r="H1670" s="3">
        <f t="shared" si="71"/>
        <v>0.34000000002561137</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26550.98</v>
      </c>
      <c r="D1671" s="2">
        <v>0</v>
      </c>
      <c r="E1671" s="2">
        <v>0</v>
      </c>
      <c r="F1671" s="2">
        <v>0</v>
      </c>
      <c r="G1671" s="3">
        <f t="shared" si="70"/>
        <v>2389.5881999999997</v>
      </c>
      <c r="H1671" s="3">
        <f t="shared" si="71"/>
        <v>2.0000000000436557E-2</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19723.599999999999</v>
      </c>
      <c r="D1672" s="2">
        <v>0</v>
      </c>
      <c r="E1672" s="2">
        <v>0</v>
      </c>
      <c r="F1672" s="2">
        <v>0</v>
      </c>
      <c r="G1672" s="3">
        <f t="shared" si="70"/>
        <v>1794.8475999999998</v>
      </c>
      <c r="H1672" s="3">
        <f t="shared" si="71"/>
        <v>0.40000000000145519</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45454.91</v>
      </c>
      <c r="D1680" s="2">
        <v>0</v>
      </c>
      <c r="E1680" s="2">
        <v>0</v>
      </c>
      <c r="F1680" s="2">
        <v>0</v>
      </c>
      <c r="G1680" s="3">
        <f>B1680/1000*C1680</f>
        <v>4500.0360900000005</v>
      </c>
      <c r="H1680" s="3">
        <f>ABS(C1680-ROUND(C1680,0))</f>
        <v>8.999999999650754E-2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1191367.47</v>
      </c>
      <c r="D1681" s="2">
        <v>0</v>
      </c>
      <c r="E1681" s="2">
        <v>0</v>
      </c>
      <c r="F1681" s="2">
        <v>0</v>
      </c>
      <c r="G1681" s="3">
        <f t="shared" si="70"/>
        <v>119136.747</v>
      </c>
      <c r="H1681" s="3">
        <f t="shared" si="71"/>
        <v>0.46999999997206032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168585.79</v>
      </c>
      <c r="D1683" s="2">
        <v>0</v>
      </c>
      <c r="E1683" s="2">
        <v>0</v>
      </c>
      <c r="F1683" s="2">
        <v>0</v>
      </c>
      <c r="G1683" s="3">
        <f t="shared" si="70"/>
        <v>17195.75058</v>
      </c>
      <c r="H1683" s="3">
        <f t="shared" si="71"/>
        <v>0.20999999999185093</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201344.47</v>
      </c>
      <c r="D1684" s="2">
        <v>0</v>
      </c>
      <c r="E1684" s="2">
        <v>0</v>
      </c>
      <c r="F1684" s="2">
        <v>0</v>
      </c>
      <c r="G1684" s="3">
        <f t="shared" si="70"/>
        <v>20738.48041</v>
      </c>
      <c r="H1684" s="3">
        <f t="shared" si="71"/>
        <v>0.47000000000116415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821437.21</v>
      </c>
      <c r="D1685" s="2">
        <v>0</v>
      </c>
      <c r="E1685" s="2">
        <v>0</v>
      </c>
      <c r="F1685" s="2">
        <v>0</v>
      </c>
      <c r="G1685" s="3">
        <f>B1685/1000*C1685</f>
        <v>85429.469839999991</v>
      </c>
      <c r="H1685" s="3">
        <f>ABS(C1685-ROUND(C1685,0))</f>
        <v>0.2099999999627471</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36276</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3762709.24</v>
      </c>
      <c r="I17" s="275">
        <f>'PR-RAS'!E6</f>
        <v>5714774.2300000004</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2418299.0699999998</v>
      </c>
      <c r="I18" s="275">
        <f>'PR-RAS'!E152</f>
        <v>2963613.53</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123579.39000000223</v>
      </c>
      <c r="I19" s="275">
        <f>'PR-RAS'!E649</f>
        <v>0</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941551.02000000118</v>
      </c>
      <c r="J20" s="5"/>
      <c r="K20" s="5"/>
      <c r="L20" s="5"/>
      <c r="M20" s="5"/>
      <c r="N20" s="5"/>
      <c r="O20" s="5"/>
      <c r="P20" s="5"/>
      <c r="Q20" s="5"/>
      <c r="R20" s="5"/>
      <c r="S20" s="5"/>
      <c r="T20" s="5"/>
      <c r="U20" s="5"/>
      <c r="V20" s="5"/>
      <c r="W20" s="5"/>
    </row>
    <row r="21" spans="1:23" ht="29.25" customHeight="1" x14ac:dyDescent="0.2">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7719286.370000001</v>
      </c>
      <c r="I22" s="275">
        <f>BILANCA!E7</f>
        <v>10354467.749999998</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2569274.2200000002</v>
      </c>
      <c r="I23" s="275">
        <f>BILANCA!E69</f>
        <v>2220679.8400000003</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1805565.38</v>
      </c>
      <c r="I24" s="275">
        <f>BILANCA!E177</f>
        <v>1830554.7099999997</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8482995.2100000009</v>
      </c>
      <c r="I25" s="275">
        <f>BILANCA!E251</f>
        <v>10744592.880000003</v>
      </c>
      <c r="J25" s="5"/>
      <c r="K25" s="5"/>
      <c r="L25" s="5"/>
      <c r="M25" s="5"/>
      <c r="N25" s="5"/>
      <c r="O25" s="5"/>
      <c r="P25" s="5"/>
      <c r="Q25" s="5"/>
      <c r="R25" s="5"/>
      <c r="S25" s="5"/>
      <c r="T25" s="5"/>
      <c r="U25" s="5"/>
      <c r="V25" s="5"/>
      <c r="W25" s="5"/>
    </row>
    <row r="26" spans="1:23" ht="48" x14ac:dyDescent="0.2">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32" t="str">
        <f>'RAS-funkcijski'!B5</f>
        <v>Opće javne usluge (šifre 011+012+013+014 do 018)</v>
      </c>
      <c r="C27" s="333"/>
      <c r="D27" s="333"/>
      <c r="E27" s="333"/>
      <c r="F27" s="334"/>
      <c r="G27" s="126" t="str">
        <f>'RAS-funkcijski'!C5</f>
        <v>01</v>
      </c>
      <c r="H27" s="275">
        <f>'RAS-funkcijski'!D5</f>
        <v>595047.31999999995</v>
      </c>
      <c r="I27" s="275">
        <f>'RAS-funkcijski'!E5</f>
        <v>667972.43999999994</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39186.43</v>
      </c>
      <c r="I28" s="275">
        <f>'RAS-funkcijski'!E35</f>
        <v>326.7</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96153.299999999988</v>
      </c>
      <c r="I30" s="275">
        <f>'RAS-funkcijski'!E114</f>
        <v>264255.69</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4852847.83</v>
      </c>
      <c r="I31" s="275">
        <f>'RAS-funkcijski'!E141</f>
        <v>6091590.25</v>
      </c>
      <c r="J31" s="5"/>
      <c r="K31" s="5"/>
      <c r="L31" s="5"/>
      <c r="M31" s="5"/>
      <c r="N31" s="5"/>
      <c r="O31" s="5"/>
      <c r="P31" s="5"/>
      <c r="Q31" s="5"/>
      <c r="R31" s="5"/>
      <c r="S31" s="5"/>
      <c r="T31" s="5"/>
      <c r="U31" s="5"/>
      <c r="V31" s="5"/>
      <c r="W31" s="5"/>
    </row>
    <row r="32" spans="1:23" ht="29.25" customHeight="1" x14ac:dyDescent="0.2">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0</v>
      </c>
      <c r="I33" s="275">
        <f>'P-VRIO'!E5</f>
        <v>491520.51</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4153.58</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1805565.38</v>
      </c>
      <c r="I38" s="275" t="s">
        <v>1995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1995</v>
      </c>
      <c r="I39" s="275">
        <f>OBVEZE!D44</f>
        <v>1830554.7100000009</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1995</v>
      </c>
      <c r="I40" s="275">
        <f>OBVEZE!D45</f>
        <v>639187.24</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1191367.47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3762709.24</v>
      </c>
      <c r="E6" s="60">
        <f>E7+E43+E49+E82+E106+E125+E134+E140</f>
        <v>5714774.2300000004</v>
      </c>
      <c r="F6" s="45">
        <f t="shared" ref="F6:F132" si="0">IF(D6&lt;&gt;0,IF(E6/D6&gt;=100,"&gt;&gt;100",E6/D6*100),"-")</f>
        <v>151.87924087379125</v>
      </c>
    </row>
    <row r="7" spans="1:24" ht="12.75" customHeight="1" x14ac:dyDescent="0.2">
      <c r="A7" s="63">
        <v>61</v>
      </c>
      <c r="B7" s="220" t="s">
        <v>17</v>
      </c>
      <c r="C7" s="247" t="s">
        <v>18</v>
      </c>
      <c r="D7" s="60">
        <f>D8+D17+D23+D29+D36+D39</f>
        <v>1151046.9700000002</v>
      </c>
      <c r="E7" s="60">
        <f>E8+E17+E23+E29+E36+E39</f>
        <v>1281958.9500000002</v>
      </c>
      <c r="F7" s="45">
        <f t="shared" si="0"/>
        <v>111.37329608712665</v>
      </c>
    </row>
    <row r="8" spans="1:24" ht="12.75" customHeight="1" x14ac:dyDescent="0.2">
      <c r="A8" s="63">
        <v>611</v>
      </c>
      <c r="B8" s="220" t="s">
        <v>19</v>
      </c>
      <c r="C8" s="247" t="s">
        <v>20</v>
      </c>
      <c r="D8" s="60">
        <f>SUM(D9:D14)-D15-D16</f>
        <v>1088731.56</v>
      </c>
      <c r="E8" s="60">
        <f>SUM(E9:E14)-E15-E16</f>
        <v>1220961.5100000002</v>
      </c>
      <c r="F8" s="45">
        <f t="shared" si="0"/>
        <v>112.14532166221029</v>
      </c>
    </row>
    <row r="9" spans="1:24" ht="12.75" customHeight="1" x14ac:dyDescent="0.2">
      <c r="A9" s="63">
        <v>6111</v>
      </c>
      <c r="B9" s="65" t="s">
        <v>21</v>
      </c>
      <c r="C9" s="247" t="s">
        <v>22</v>
      </c>
      <c r="D9" s="194">
        <v>951363.04</v>
      </c>
      <c r="E9" s="194">
        <v>1081812.99</v>
      </c>
      <c r="F9" s="45">
        <f t="shared" si="0"/>
        <v>113.71190013856329</v>
      </c>
    </row>
    <row r="10" spans="1:24" ht="12.75" customHeight="1" x14ac:dyDescent="0.2">
      <c r="A10" s="63">
        <v>6112</v>
      </c>
      <c r="B10" s="65" t="s">
        <v>23</v>
      </c>
      <c r="C10" s="247" t="s">
        <v>24</v>
      </c>
      <c r="D10" s="194">
        <v>129691.86</v>
      </c>
      <c r="E10" s="194">
        <v>141815.81</v>
      </c>
      <c r="F10" s="45">
        <f t="shared" si="0"/>
        <v>109.34827366960424</v>
      </c>
    </row>
    <row r="11" spans="1:24" ht="12.75" customHeight="1" x14ac:dyDescent="0.2">
      <c r="A11" s="63">
        <v>6113</v>
      </c>
      <c r="B11" s="65" t="s">
        <v>25</v>
      </c>
      <c r="C11" s="247" t="s">
        <v>26</v>
      </c>
      <c r="D11" s="194">
        <v>43856.9</v>
      </c>
      <c r="E11" s="194">
        <v>40504.82</v>
      </c>
      <c r="F11" s="45">
        <f t="shared" si="0"/>
        <v>92.356778522877818</v>
      </c>
    </row>
    <row r="12" spans="1:24" ht="12.75" customHeight="1" x14ac:dyDescent="0.2">
      <c r="A12" s="63">
        <v>6114</v>
      </c>
      <c r="B12" s="65" t="s">
        <v>27</v>
      </c>
      <c r="C12" s="247" t="s">
        <v>28</v>
      </c>
      <c r="D12" s="194">
        <v>34489.769999999997</v>
      </c>
      <c r="E12" s="194">
        <v>113859.73</v>
      </c>
      <c r="F12" s="45">
        <f t="shared" si="0"/>
        <v>330.12609246161981</v>
      </c>
    </row>
    <row r="13" spans="1:24" ht="12.75" customHeight="1" x14ac:dyDescent="0.2">
      <c r="A13" s="63">
        <v>6115</v>
      </c>
      <c r="B13" s="65" t="s">
        <v>29</v>
      </c>
      <c r="C13" s="247" t="s">
        <v>30</v>
      </c>
      <c r="D13" s="194">
        <v>99823.06</v>
      </c>
      <c r="E13" s="194">
        <v>82925.84</v>
      </c>
      <c r="F13" s="45">
        <f t="shared" si="0"/>
        <v>83.072829063745388</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170493.07</v>
      </c>
      <c r="E15" s="194">
        <v>239957.68</v>
      </c>
      <c r="F15" s="45">
        <f t="shared" si="0"/>
        <v>140.74336276541914</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51598.35</v>
      </c>
      <c r="E23" s="60">
        <f t="shared" si="2"/>
        <v>48532.78</v>
      </c>
      <c r="F23" s="45">
        <f t="shared" si="0"/>
        <v>94.058782887437303</v>
      </c>
    </row>
    <row r="24" spans="1:6" ht="12.75" customHeight="1" x14ac:dyDescent="0.2">
      <c r="A24" s="63">
        <v>6131</v>
      </c>
      <c r="B24" s="65" t="s">
        <v>51</v>
      </c>
      <c r="C24" s="247" t="s">
        <v>52</v>
      </c>
      <c r="D24" s="194">
        <v>1559.79</v>
      </c>
      <c r="E24" s="194">
        <v>1192.45</v>
      </c>
      <c r="F24" s="45">
        <f t="shared" si="0"/>
        <v>76.449393828656426</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50038.559999999998</v>
      </c>
      <c r="E27" s="194">
        <v>47340.33</v>
      </c>
      <c r="F27" s="45">
        <f t="shared" si="0"/>
        <v>94.607698542883739</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10717.060000000001</v>
      </c>
      <c r="E29" s="60">
        <f>SUM(E30:E35)</f>
        <v>12464.66</v>
      </c>
      <c r="F29" s="45">
        <f t="shared" si="0"/>
        <v>116.30671098230296</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10546.11</v>
      </c>
      <c r="E31" s="194">
        <v>12134.22</v>
      </c>
      <c r="F31" s="45">
        <f t="shared" si="0"/>
        <v>115.05872781527975</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170.95</v>
      </c>
      <c r="E33" s="194">
        <v>330.44</v>
      </c>
      <c r="F33" s="45">
        <f t="shared" si="0"/>
        <v>193.29628546358586</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2045154.7300000002</v>
      </c>
      <c r="E49" s="60">
        <f>E50+E53+E58+E61+E64+E68+E71+E74+E77</f>
        <v>3956527.27</v>
      </c>
      <c r="F49" s="45">
        <f t="shared" si="0"/>
        <v>193.4585785594814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1309954.8700000001</v>
      </c>
      <c r="E58" s="60">
        <f t="shared" si="9"/>
        <v>1185528.49</v>
      </c>
      <c r="F58" s="45">
        <f t="shared" si="0"/>
        <v>90.501475825651909</v>
      </c>
    </row>
    <row r="59" spans="1:6" ht="24" x14ac:dyDescent="0.2">
      <c r="A59" s="63">
        <v>6331</v>
      </c>
      <c r="B59" s="65" t="s">
        <v>121</v>
      </c>
      <c r="C59" s="247" t="s">
        <v>122</v>
      </c>
      <c r="D59" s="194">
        <v>1005304.76</v>
      </c>
      <c r="E59" s="194">
        <v>195546.88</v>
      </c>
      <c r="F59" s="45">
        <f t="shared" si="0"/>
        <v>19.451502447874613</v>
      </c>
    </row>
    <row r="60" spans="1:6" ht="24" x14ac:dyDescent="0.2">
      <c r="A60" s="63">
        <v>6332</v>
      </c>
      <c r="B60" s="65" t="s">
        <v>123</v>
      </c>
      <c r="C60" s="247" t="s">
        <v>124</v>
      </c>
      <c r="D60" s="194">
        <v>304650.11</v>
      </c>
      <c r="E60" s="194">
        <v>989981.61</v>
      </c>
      <c r="F60" s="45">
        <f t="shared" si="0"/>
        <v>324.95691861066456</v>
      </c>
    </row>
    <row r="61" spans="1:6" ht="12.75" customHeight="1" x14ac:dyDescent="0.2">
      <c r="A61" s="63">
        <v>634</v>
      </c>
      <c r="B61" s="65" t="s">
        <v>125</v>
      </c>
      <c r="C61" s="247" t="s">
        <v>126</v>
      </c>
      <c r="D61" s="60">
        <f t="shared" ref="D61:E61" si="10">SUM(D62:D63)</f>
        <v>406235.64</v>
      </c>
      <c r="E61" s="60">
        <f t="shared" si="10"/>
        <v>184030.07999999999</v>
      </c>
      <c r="F61" s="45">
        <f t="shared" si="0"/>
        <v>45.301313296883549</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406235.64</v>
      </c>
      <c r="E63" s="194">
        <v>184030.07999999999</v>
      </c>
      <c r="F63" s="45">
        <f t="shared" si="0"/>
        <v>45.301313296883549</v>
      </c>
    </row>
    <row r="64" spans="1:6" ht="24" x14ac:dyDescent="0.2">
      <c r="A64" s="63">
        <v>635</v>
      </c>
      <c r="B64" s="65" t="s">
        <v>131</v>
      </c>
      <c r="C64" s="247" t="s">
        <v>132</v>
      </c>
      <c r="D64" s="60">
        <f>SUM(D65:D67)</f>
        <v>0</v>
      </c>
      <c r="E64" s="60">
        <f>SUM(E65:E67)</f>
        <v>799117.11</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799117.11</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328964.21999999997</v>
      </c>
      <c r="E74" s="60">
        <f t="shared" si="13"/>
        <v>1787851.5899999999</v>
      </c>
      <c r="F74" s="45">
        <f t="shared" si="0"/>
        <v>543.47904158087465</v>
      </c>
    </row>
    <row r="75" spans="1:6" ht="12.75" customHeight="1" x14ac:dyDescent="0.2">
      <c r="A75" s="63" t="s">
        <v>153</v>
      </c>
      <c r="B75" s="65" t="s">
        <v>154</v>
      </c>
      <c r="C75" s="247" t="s">
        <v>153</v>
      </c>
      <c r="D75" s="194">
        <v>0</v>
      </c>
      <c r="E75" s="194">
        <v>359804.61</v>
      </c>
      <c r="F75" s="45" t="str">
        <f t="shared" si="0"/>
        <v>-</v>
      </c>
    </row>
    <row r="76" spans="1:6" ht="12.75" customHeight="1" x14ac:dyDescent="0.2">
      <c r="A76" s="63" t="s">
        <v>155</v>
      </c>
      <c r="B76" s="65" t="s">
        <v>156</v>
      </c>
      <c r="C76" s="247" t="s">
        <v>155</v>
      </c>
      <c r="D76" s="194">
        <v>328964.21999999997</v>
      </c>
      <c r="E76" s="194">
        <v>1428046.98</v>
      </c>
      <c r="F76" s="45">
        <f t="shared" si="0"/>
        <v>434.1040432907871</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74931.19</v>
      </c>
      <c r="E82" s="60">
        <f t="shared" si="15"/>
        <v>89752.56</v>
      </c>
      <c r="F82" s="45">
        <f t="shared" si="0"/>
        <v>119.77997413360177</v>
      </c>
    </row>
    <row r="83" spans="1:6" ht="12.75" customHeight="1" x14ac:dyDescent="0.2">
      <c r="A83" s="63">
        <v>641</v>
      </c>
      <c r="B83" s="64" t="s">
        <v>169</v>
      </c>
      <c r="C83" s="247" t="s">
        <v>170</v>
      </c>
      <c r="D83" s="60">
        <f t="shared" ref="D83:E83" si="16">SUM(D84:D90)</f>
        <v>163.37</v>
      </c>
      <c r="E83" s="60">
        <f t="shared" si="16"/>
        <v>529.86</v>
      </c>
      <c r="F83" s="45">
        <f t="shared" si="0"/>
        <v>324.33127257146356</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163.36000000000001</v>
      </c>
      <c r="E85" s="194">
        <v>62.4</v>
      </c>
      <c r="F85" s="45">
        <f t="shared" si="0"/>
        <v>38.197845249755133</v>
      </c>
    </row>
    <row r="86" spans="1:6" ht="12.75" customHeight="1" x14ac:dyDescent="0.2">
      <c r="A86" s="63">
        <v>6414</v>
      </c>
      <c r="B86" s="64" t="s">
        <v>175</v>
      </c>
      <c r="C86" s="247" t="s">
        <v>176</v>
      </c>
      <c r="D86" s="194">
        <v>0</v>
      </c>
      <c r="E86" s="194">
        <v>467.46</v>
      </c>
      <c r="F86" s="45" t="str">
        <f t="shared" si="0"/>
        <v>-</v>
      </c>
    </row>
    <row r="87" spans="1:6" ht="12.75" customHeight="1" x14ac:dyDescent="0.2">
      <c r="A87" s="63">
        <v>6415</v>
      </c>
      <c r="B87" s="64" t="s">
        <v>177</v>
      </c>
      <c r="C87" s="247" t="s">
        <v>178</v>
      </c>
      <c r="D87" s="194">
        <v>0.01</v>
      </c>
      <c r="E87" s="194">
        <v>0</v>
      </c>
      <c r="F87" s="45">
        <f t="shared" si="0"/>
        <v>0</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74767.820000000007</v>
      </c>
      <c r="E91" s="60">
        <f t="shared" si="17"/>
        <v>89222.7</v>
      </c>
      <c r="F91" s="45">
        <f t="shared" si="0"/>
        <v>119.33302321774259</v>
      </c>
    </row>
    <row r="92" spans="1:6" ht="12.75" customHeight="1" x14ac:dyDescent="0.2">
      <c r="A92" s="63">
        <v>6421</v>
      </c>
      <c r="B92" s="64" t="s">
        <v>187</v>
      </c>
      <c r="C92" s="247" t="s">
        <v>188</v>
      </c>
      <c r="D92" s="194">
        <v>6475.25</v>
      </c>
      <c r="E92" s="194">
        <v>5972.53</v>
      </c>
      <c r="F92" s="45">
        <f t="shared" si="0"/>
        <v>92.236284313346971</v>
      </c>
    </row>
    <row r="93" spans="1:6" ht="12.75" customHeight="1" x14ac:dyDescent="0.2">
      <c r="A93" s="63">
        <v>6422</v>
      </c>
      <c r="B93" s="64" t="s">
        <v>189</v>
      </c>
      <c r="C93" s="247" t="s">
        <v>190</v>
      </c>
      <c r="D93" s="194">
        <v>33689.15</v>
      </c>
      <c r="E93" s="194">
        <v>45728.34</v>
      </c>
      <c r="F93" s="45">
        <f t="shared" si="0"/>
        <v>135.73610494773538</v>
      </c>
    </row>
    <row r="94" spans="1:6" ht="12.75" customHeight="1" x14ac:dyDescent="0.2">
      <c r="A94" s="63">
        <v>6423</v>
      </c>
      <c r="B94" s="64" t="s">
        <v>191</v>
      </c>
      <c r="C94" s="247" t="s">
        <v>192</v>
      </c>
      <c r="D94" s="194">
        <v>8374.57</v>
      </c>
      <c r="E94" s="194">
        <v>10975.72</v>
      </c>
      <c r="F94" s="45">
        <f t="shared" si="0"/>
        <v>131.0601021903214</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26228.85</v>
      </c>
      <c r="E97" s="194">
        <v>26546.11</v>
      </c>
      <c r="F97" s="45">
        <f t="shared" si="0"/>
        <v>101.20958410300109</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479872.41000000003</v>
      </c>
      <c r="E106" s="60">
        <f>E107+E112+E120+E124</f>
        <v>374185.43999999994</v>
      </c>
      <c r="F106" s="45">
        <f t="shared" si="0"/>
        <v>77.976027002677625</v>
      </c>
    </row>
    <row r="107" spans="1:6" ht="12.75" customHeight="1" x14ac:dyDescent="0.2">
      <c r="A107" s="63">
        <v>651</v>
      </c>
      <c r="B107" s="64" t="s">
        <v>217</v>
      </c>
      <c r="C107" s="247" t="s">
        <v>218</v>
      </c>
      <c r="D107" s="60">
        <f t="shared" ref="D107:E107" si="19">SUM(D108:D111)</f>
        <v>25264.880000000001</v>
      </c>
      <c r="E107" s="60">
        <f t="shared" si="19"/>
        <v>28590.85</v>
      </c>
      <c r="F107" s="45">
        <f t="shared" si="0"/>
        <v>113.16440054336294</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25264.880000000001</v>
      </c>
      <c r="E109" s="194">
        <v>28590.85</v>
      </c>
      <c r="F109" s="45">
        <f t="shared" si="0"/>
        <v>113.16440054336294</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356264.08</v>
      </c>
      <c r="E112" s="60">
        <f t="shared" si="20"/>
        <v>245818.86</v>
      </c>
      <c r="F112" s="45">
        <f t="shared" si="0"/>
        <v>68.999058226695198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575.20000000000005</v>
      </c>
      <c r="E114" s="194">
        <v>0</v>
      </c>
      <c r="F114" s="45">
        <f t="shared" si="0"/>
        <v>0</v>
      </c>
    </row>
    <row r="115" spans="1:6" ht="12.75" customHeight="1" x14ac:dyDescent="0.2">
      <c r="A115" s="63">
        <v>6524</v>
      </c>
      <c r="B115" s="64" t="s">
        <v>233</v>
      </c>
      <c r="C115" s="247" t="s">
        <v>234</v>
      </c>
      <c r="D115" s="194">
        <v>353154.48</v>
      </c>
      <c r="E115" s="194">
        <v>242722.87</v>
      </c>
      <c r="F115" s="45">
        <f t="shared" si="0"/>
        <v>68.729942205462052</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2534.4</v>
      </c>
      <c r="E117" s="194">
        <v>3095.99</v>
      </c>
      <c r="F117" s="45">
        <f t="shared" si="0"/>
        <v>122.15869633838383</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98343.45</v>
      </c>
      <c r="E120" s="60">
        <f t="shared" si="21"/>
        <v>99775.73</v>
      </c>
      <c r="F120" s="45">
        <f t="shared" si="0"/>
        <v>101.45640609516953</v>
      </c>
    </row>
    <row r="121" spans="1:6" ht="12.75" customHeight="1" x14ac:dyDescent="0.2">
      <c r="A121" s="63">
        <v>6531</v>
      </c>
      <c r="B121" s="64" t="s">
        <v>245</v>
      </c>
      <c r="C121" s="247" t="s">
        <v>246</v>
      </c>
      <c r="D121" s="194">
        <v>18908.05</v>
      </c>
      <c r="E121" s="194">
        <v>4254.53</v>
      </c>
      <c r="F121" s="45">
        <f t="shared" si="0"/>
        <v>22.501156914647463</v>
      </c>
    </row>
    <row r="122" spans="1:6" ht="12.75" customHeight="1" x14ac:dyDescent="0.2">
      <c r="A122" s="63">
        <v>6532</v>
      </c>
      <c r="B122" s="64" t="s">
        <v>247</v>
      </c>
      <c r="C122" s="247" t="s">
        <v>248</v>
      </c>
      <c r="D122" s="194">
        <v>79435.399999999994</v>
      </c>
      <c r="E122" s="194">
        <v>95521.2</v>
      </c>
      <c r="F122" s="45">
        <f t="shared" si="0"/>
        <v>120.250165543322</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11703.939999999999</v>
      </c>
      <c r="E125" s="60">
        <f t="shared" si="22"/>
        <v>12350.009999999998</v>
      </c>
      <c r="F125" s="45">
        <f t="shared" si="0"/>
        <v>105.52010690417073</v>
      </c>
    </row>
    <row r="126" spans="1:6" ht="12.75" customHeight="1" x14ac:dyDescent="0.2">
      <c r="A126" s="63">
        <v>661</v>
      </c>
      <c r="B126" s="65" t="s">
        <v>255</v>
      </c>
      <c r="C126" s="247" t="s">
        <v>256</v>
      </c>
      <c r="D126" s="60">
        <f t="shared" ref="D126:E126" si="23">SUM(D127:D128)</f>
        <v>5308.94</v>
      </c>
      <c r="E126" s="60">
        <f t="shared" si="23"/>
        <v>5820.0099999999993</v>
      </c>
      <c r="F126" s="45">
        <f t="shared" si="0"/>
        <v>109.62659212573507</v>
      </c>
    </row>
    <row r="127" spans="1:6" ht="12.75" customHeight="1" x14ac:dyDescent="0.2">
      <c r="A127" s="63">
        <v>6614</v>
      </c>
      <c r="B127" s="65" t="s">
        <v>257</v>
      </c>
      <c r="C127" s="247" t="s">
        <v>258</v>
      </c>
      <c r="D127" s="194">
        <v>0</v>
      </c>
      <c r="E127" s="194">
        <v>146.4</v>
      </c>
      <c r="F127" s="45" t="str">
        <f t="shared" si="0"/>
        <v>-</v>
      </c>
    </row>
    <row r="128" spans="1:6" ht="12.75" customHeight="1" x14ac:dyDescent="0.2">
      <c r="A128" s="63">
        <v>6615</v>
      </c>
      <c r="B128" s="65" t="s">
        <v>259</v>
      </c>
      <c r="C128" s="247" t="s">
        <v>260</v>
      </c>
      <c r="D128" s="194">
        <v>5308.94</v>
      </c>
      <c r="E128" s="194">
        <v>5673.61</v>
      </c>
      <c r="F128" s="45">
        <f t="shared" si="0"/>
        <v>106.8689794949651</v>
      </c>
    </row>
    <row r="129" spans="1:6" ht="36" x14ac:dyDescent="0.2">
      <c r="A129" s="63">
        <v>663</v>
      </c>
      <c r="B129" s="182" t="s">
        <v>261</v>
      </c>
      <c r="C129" s="247" t="s">
        <v>262</v>
      </c>
      <c r="D129" s="60">
        <f t="shared" ref="D129:E129" si="24">SUM(D130:D133)</f>
        <v>6395</v>
      </c>
      <c r="E129" s="60">
        <f t="shared" si="24"/>
        <v>6530</v>
      </c>
      <c r="F129" s="45">
        <f t="shared" si="0"/>
        <v>102.1110242376857</v>
      </c>
    </row>
    <row r="130" spans="1:6" ht="12.75" customHeight="1" x14ac:dyDescent="0.2">
      <c r="A130" s="63">
        <v>6631</v>
      </c>
      <c r="B130" s="65" t="s">
        <v>263</v>
      </c>
      <c r="C130" s="247" t="s">
        <v>264</v>
      </c>
      <c r="D130" s="194">
        <v>6395</v>
      </c>
      <c r="E130" s="194">
        <v>6530</v>
      </c>
      <c r="F130" s="45">
        <f t="shared" si="0"/>
        <v>102.1110242376857</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2418299.0699999998</v>
      </c>
      <c r="E152" s="60">
        <f>E153+E164+E202+E221+E230+E262+E273</f>
        <v>2963613.53</v>
      </c>
      <c r="F152" s="45">
        <f t="shared" si="26"/>
        <v>122.54950459870126</v>
      </c>
    </row>
    <row r="153" spans="1:6" ht="12.75" customHeight="1" x14ac:dyDescent="0.2">
      <c r="A153" s="63">
        <v>31</v>
      </c>
      <c r="B153" s="64" t="s">
        <v>308</v>
      </c>
      <c r="C153" s="247" t="s">
        <v>309</v>
      </c>
      <c r="D153" s="60">
        <f t="shared" ref="D153:E153" si="30">D154+D159+D160</f>
        <v>574467.96</v>
      </c>
      <c r="E153" s="60">
        <f t="shared" si="30"/>
        <v>914789.58000000007</v>
      </c>
      <c r="F153" s="45">
        <f t="shared" si="26"/>
        <v>159.24118379030227</v>
      </c>
    </row>
    <row r="154" spans="1:6" ht="12.75" customHeight="1" x14ac:dyDescent="0.2">
      <c r="A154" s="63">
        <v>311</v>
      </c>
      <c r="B154" s="64" t="s">
        <v>310</v>
      </c>
      <c r="C154" s="247" t="s">
        <v>311</v>
      </c>
      <c r="D154" s="60">
        <f t="shared" ref="D154:E154" si="31">SUM(D155:D158)</f>
        <v>444447.72</v>
      </c>
      <c r="E154" s="60">
        <f t="shared" si="31"/>
        <v>741323.14</v>
      </c>
      <c r="F154" s="45">
        <f t="shared" si="26"/>
        <v>166.79647720996297</v>
      </c>
    </row>
    <row r="155" spans="1:6" ht="12.75" customHeight="1" x14ac:dyDescent="0.2">
      <c r="A155" s="63">
        <v>3111</v>
      </c>
      <c r="B155" s="64" t="s">
        <v>312</v>
      </c>
      <c r="C155" s="247" t="s">
        <v>313</v>
      </c>
      <c r="D155" s="194">
        <v>444447.72</v>
      </c>
      <c r="E155" s="194">
        <v>735809.74</v>
      </c>
      <c r="F155" s="45">
        <f t="shared" si="26"/>
        <v>165.55597135249113</v>
      </c>
    </row>
    <row r="156" spans="1:6" ht="12.75" customHeight="1" x14ac:dyDescent="0.2">
      <c r="A156" s="63">
        <v>3112</v>
      </c>
      <c r="B156" s="64" t="s">
        <v>314</v>
      </c>
      <c r="C156" s="247" t="s">
        <v>315</v>
      </c>
      <c r="D156" s="194">
        <v>0</v>
      </c>
      <c r="E156" s="194">
        <v>5513.4</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56686.37</v>
      </c>
      <c r="E159" s="194">
        <v>52148.42</v>
      </c>
      <c r="F159" s="45">
        <f t="shared" si="26"/>
        <v>91.994636453172077</v>
      </c>
    </row>
    <row r="160" spans="1:6" ht="12.75" customHeight="1" x14ac:dyDescent="0.2">
      <c r="A160" s="63">
        <v>313</v>
      </c>
      <c r="B160" s="65" t="s">
        <v>322</v>
      </c>
      <c r="C160" s="247" t="s">
        <v>323</v>
      </c>
      <c r="D160" s="60">
        <f t="shared" ref="D160:E160" si="32">SUM(D161:D163)</f>
        <v>73333.87</v>
      </c>
      <c r="E160" s="60">
        <f t="shared" si="32"/>
        <v>121318.02</v>
      </c>
      <c r="F160" s="45">
        <f t="shared" si="26"/>
        <v>165.43245297159416</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73333.87</v>
      </c>
      <c r="E162" s="194">
        <v>121318.02</v>
      </c>
      <c r="F162" s="45">
        <f t="shared" si="26"/>
        <v>165.43245297159416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864112.94</v>
      </c>
      <c r="E164" s="60">
        <f>E165+E170+E178+E188+E189+E194</f>
        <v>1040026.6499999999</v>
      </c>
      <c r="F164" s="45">
        <f t="shared" si="26"/>
        <v>120.35772198944272</v>
      </c>
    </row>
    <row r="165" spans="1:6" ht="12.75" customHeight="1" x14ac:dyDescent="0.2">
      <c r="A165" s="63">
        <v>321</v>
      </c>
      <c r="B165" s="64" t="s">
        <v>332</v>
      </c>
      <c r="C165" s="247" t="s">
        <v>333</v>
      </c>
      <c r="D165" s="60">
        <f t="shared" ref="D165:E165" si="33">SUM(D166:D169)</f>
        <v>31519.67</v>
      </c>
      <c r="E165" s="60">
        <f t="shared" si="33"/>
        <v>31824.1</v>
      </c>
      <c r="F165" s="45">
        <f t="shared" si="26"/>
        <v>100.96584133019159</v>
      </c>
    </row>
    <row r="166" spans="1:6" ht="12.75" customHeight="1" x14ac:dyDescent="0.2">
      <c r="A166" s="63">
        <v>3211</v>
      </c>
      <c r="B166" s="64" t="s">
        <v>334</v>
      </c>
      <c r="C166" s="247" t="s">
        <v>335</v>
      </c>
      <c r="D166" s="194">
        <v>12563.03</v>
      </c>
      <c r="E166" s="194">
        <v>5440.6</v>
      </c>
      <c r="F166" s="45">
        <f t="shared" si="26"/>
        <v>43.306431649052818</v>
      </c>
    </row>
    <row r="167" spans="1:6" ht="12.75" customHeight="1" x14ac:dyDescent="0.2">
      <c r="A167" s="63">
        <v>3212</v>
      </c>
      <c r="B167" s="64" t="s">
        <v>336</v>
      </c>
      <c r="C167" s="247" t="s">
        <v>337</v>
      </c>
      <c r="D167" s="194">
        <v>6676.5</v>
      </c>
      <c r="E167" s="194">
        <v>9506.0400000000009</v>
      </c>
      <c r="F167" s="45">
        <f t="shared" si="26"/>
        <v>142.38058863176815</v>
      </c>
    </row>
    <row r="168" spans="1:6" ht="12.75" customHeight="1" x14ac:dyDescent="0.2">
      <c r="A168" s="63">
        <v>3213</v>
      </c>
      <c r="B168" s="64" t="s">
        <v>338</v>
      </c>
      <c r="C168" s="247" t="s">
        <v>339</v>
      </c>
      <c r="D168" s="194">
        <v>4172.95</v>
      </c>
      <c r="E168" s="194">
        <v>3599.68</v>
      </c>
      <c r="F168" s="45">
        <f t="shared" si="26"/>
        <v>86.26223654728669</v>
      </c>
    </row>
    <row r="169" spans="1:6" ht="12.75" customHeight="1" x14ac:dyDescent="0.2">
      <c r="A169" s="63">
        <v>3214</v>
      </c>
      <c r="B169" s="64" t="s">
        <v>340</v>
      </c>
      <c r="C169" s="247" t="s">
        <v>341</v>
      </c>
      <c r="D169" s="194">
        <v>8107.19</v>
      </c>
      <c r="E169" s="194">
        <v>13277.78</v>
      </c>
      <c r="F169" s="45">
        <f t="shared" si="26"/>
        <v>163.77783177648485</v>
      </c>
    </row>
    <row r="170" spans="1:6" ht="12.75" customHeight="1" x14ac:dyDescent="0.2">
      <c r="A170" s="63">
        <v>322</v>
      </c>
      <c r="B170" s="64" t="s">
        <v>342</v>
      </c>
      <c r="C170" s="247" t="s">
        <v>343</v>
      </c>
      <c r="D170" s="60">
        <f t="shared" ref="D170:E170" si="34">SUM(D171:D177)</f>
        <v>102565.06999999999</v>
      </c>
      <c r="E170" s="60">
        <f t="shared" si="34"/>
        <v>102848.05</v>
      </c>
      <c r="F170" s="45">
        <f t="shared" si="26"/>
        <v>100.27590289754593</v>
      </c>
    </row>
    <row r="171" spans="1:6" ht="12.75" customHeight="1" x14ac:dyDescent="0.2">
      <c r="A171" s="63">
        <v>3221</v>
      </c>
      <c r="B171" s="64" t="s">
        <v>344</v>
      </c>
      <c r="C171" s="247" t="s">
        <v>345</v>
      </c>
      <c r="D171" s="194">
        <v>6273.59</v>
      </c>
      <c r="E171" s="194">
        <v>13350.18</v>
      </c>
      <c r="F171" s="45">
        <f t="shared" si="26"/>
        <v>212.79968885438797</v>
      </c>
    </row>
    <row r="172" spans="1:6" ht="12.75" customHeight="1" x14ac:dyDescent="0.2">
      <c r="A172" s="63">
        <v>3222</v>
      </c>
      <c r="B172" s="64" t="s">
        <v>346</v>
      </c>
      <c r="C172" s="247" t="s">
        <v>347</v>
      </c>
      <c r="D172" s="194">
        <v>909.71</v>
      </c>
      <c r="E172" s="194">
        <v>10319.040000000001</v>
      </c>
      <c r="F172" s="45">
        <f t="shared" si="26"/>
        <v>1134.321926767871</v>
      </c>
    </row>
    <row r="173" spans="1:6" ht="12.75" customHeight="1" x14ac:dyDescent="0.2">
      <c r="A173" s="63">
        <v>3223</v>
      </c>
      <c r="B173" s="65" t="s">
        <v>348</v>
      </c>
      <c r="C173" s="247" t="s">
        <v>349</v>
      </c>
      <c r="D173" s="194">
        <v>49226.239999999998</v>
      </c>
      <c r="E173" s="194">
        <v>57400.43</v>
      </c>
      <c r="F173" s="45">
        <f t="shared" si="26"/>
        <v>116.60535112980395</v>
      </c>
    </row>
    <row r="174" spans="1:6" ht="12.75" customHeight="1" x14ac:dyDescent="0.2">
      <c r="A174" s="63">
        <v>3224</v>
      </c>
      <c r="B174" s="65" t="s">
        <v>350</v>
      </c>
      <c r="C174" s="247" t="s">
        <v>351</v>
      </c>
      <c r="D174" s="194">
        <v>19049.55</v>
      </c>
      <c r="E174" s="194">
        <v>13241.3</v>
      </c>
      <c r="F174" s="45">
        <f t="shared" si="26"/>
        <v>69.509778446210007</v>
      </c>
    </row>
    <row r="175" spans="1:6" ht="12.75" customHeight="1" x14ac:dyDescent="0.2">
      <c r="A175" s="63">
        <v>3225</v>
      </c>
      <c r="B175" s="65" t="s">
        <v>352</v>
      </c>
      <c r="C175" s="247" t="s">
        <v>353</v>
      </c>
      <c r="D175" s="194">
        <v>25682.45</v>
      </c>
      <c r="E175" s="194">
        <v>6859.8</v>
      </c>
      <c r="F175" s="45">
        <f t="shared" si="26"/>
        <v>26.710068548756055</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1423.53</v>
      </c>
      <c r="E177" s="194">
        <v>1677.3</v>
      </c>
      <c r="F177" s="45">
        <f t="shared" si="26"/>
        <v>117.82681081536744</v>
      </c>
    </row>
    <row r="178" spans="1:6" ht="12.75" customHeight="1" x14ac:dyDescent="0.2">
      <c r="A178" s="63">
        <v>323</v>
      </c>
      <c r="B178" s="65" t="s">
        <v>358</v>
      </c>
      <c r="C178" s="247" t="s">
        <v>359</v>
      </c>
      <c r="D178" s="60">
        <f t="shared" ref="D178:E178" si="35">SUM(D179:D187)</f>
        <v>610810.12</v>
      </c>
      <c r="E178" s="60">
        <f t="shared" si="35"/>
        <v>756348.27999999991</v>
      </c>
      <c r="F178" s="45">
        <f t="shared" si="26"/>
        <v>123.82707084158983</v>
      </c>
    </row>
    <row r="179" spans="1:6" ht="12.75" customHeight="1" x14ac:dyDescent="0.2">
      <c r="A179" s="63">
        <v>3231</v>
      </c>
      <c r="B179" s="65" t="s">
        <v>360</v>
      </c>
      <c r="C179" s="247" t="s">
        <v>361</v>
      </c>
      <c r="D179" s="194">
        <v>5142.67</v>
      </c>
      <c r="E179" s="194">
        <v>6817.73</v>
      </c>
      <c r="F179" s="45">
        <f t="shared" si="26"/>
        <v>132.57179636258985</v>
      </c>
    </row>
    <row r="180" spans="1:6" ht="12.75" customHeight="1" x14ac:dyDescent="0.2">
      <c r="A180" s="63">
        <v>3232</v>
      </c>
      <c r="B180" s="65" t="s">
        <v>362</v>
      </c>
      <c r="C180" s="247" t="s">
        <v>363</v>
      </c>
      <c r="D180" s="194">
        <v>245045.37</v>
      </c>
      <c r="E180" s="194">
        <v>177021.13</v>
      </c>
      <c r="F180" s="45">
        <f t="shared" si="26"/>
        <v>72.240144753602166</v>
      </c>
    </row>
    <row r="181" spans="1:6" ht="12.75" customHeight="1" x14ac:dyDescent="0.2">
      <c r="A181" s="63">
        <v>3233</v>
      </c>
      <c r="B181" s="65" t="s">
        <v>364</v>
      </c>
      <c r="C181" s="247" t="s">
        <v>365</v>
      </c>
      <c r="D181" s="194">
        <v>14008.82</v>
      </c>
      <c r="E181" s="194">
        <v>19304.580000000002</v>
      </c>
      <c r="F181" s="45">
        <f t="shared" si="26"/>
        <v>137.80304122688423</v>
      </c>
    </row>
    <row r="182" spans="1:6" ht="12.75" customHeight="1" x14ac:dyDescent="0.2">
      <c r="A182" s="63">
        <v>3234</v>
      </c>
      <c r="B182" s="65" t="s">
        <v>366</v>
      </c>
      <c r="C182" s="247" t="s">
        <v>367</v>
      </c>
      <c r="D182" s="194">
        <v>120543</v>
      </c>
      <c r="E182" s="194">
        <v>365753.49</v>
      </c>
      <c r="F182" s="45">
        <f t="shared" si="26"/>
        <v>303.42159229486572</v>
      </c>
    </row>
    <row r="183" spans="1:6" ht="12.75" customHeight="1" x14ac:dyDescent="0.2">
      <c r="A183" s="63">
        <v>3235</v>
      </c>
      <c r="B183" s="64" t="s">
        <v>368</v>
      </c>
      <c r="C183" s="247" t="s">
        <v>369</v>
      </c>
      <c r="D183" s="194">
        <v>19450.849999999999</v>
      </c>
      <c r="E183" s="194">
        <v>20146.09</v>
      </c>
      <c r="F183" s="45">
        <f t="shared" si="26"/>
        <v>103.57434250945332</v>
      </c>
    </row>
    <row r="184" spans="1:6" ht="12.75" customHeight="1" x14ac:dyDescent="0.2">
      <c r="A184" s="63">
        <v>3236</v>
      </c>
      <c r="B184" s="64" t="s">
        <v>370</v>
      </c>
      <c r="C184" s="247" t="s">
        <v>371</v>
      </c>
      <c r="D184" s="194">
        <v>4791.1400000000003</v>
      </c>
      <c r="E184" s="194">
        <v>7326.41</v>
      </c>
      <c r="F184" s="45">
        <f t="shared" si="26"/>
        <v>152.91579874518379</v>
      </c>
    </row>
    <row r="185" spans="1:6" ht="12.75" customHeight="1" x14ac:dyDescent="0.2">
      <c r="A185" s="63">
        <v>3237</v>
      </c>
      <c r="B185" s="64" t="s">
        <v>372</v>
      </c>
      <c r="C185" s="247" t="s">
        <v>373</v>
      </c>
      <c r="D185" s="194">
        <v>124502.8</v>
      </c>
      <c r="E185" s="194">
        <v>114198.11</v>
      </c>
      <c r="F185" s="45">
        <f t="shared" si="26"/>
        <v>91.723326704299012</v>
      </c>
    </row>
    <row r="186" spans="1:6" ht="12.75" customHeight="1" x14ac:dyDescent="0.2">
      <c r="A186" s="63">
        <v>3238</v>
      </c>
      <c r="B186" s="64" t="s">
        <v>374</v>
      </c>
      <c r="C186" s="247" t="s">
        <v>375</v>
      </c>
      <c r="D186" s="194">
        <v>0</v>
      </c>
      <c r="E186" s="194">
        <v>0</v>
      </c>
      <c r="F186" s="45" t="str">
        <f t="shared" si="26"/>
        <v>-</v>
      </c>
    </row>
    <row r="187" spans="1:6" ht="12.75" customHeight="1" x14ac:dyDescent="0.2">
      <c r="A187" s="63">
        <v>3239</v>
      </c>
      <c r="B187" s="64" t="s">
        <v>376</v>
      </c>
      <c r="C187" s="247" t="s">
        <v>377</v>
      </c>
      <c r="D187" s="194">
        <v>77325.47</v>
      </c>
      <c r="E187" s="194">
        <v>45780.74</v>
      </c>
      <c r="F187" s="45">
        <f t="shared" si="26"/>
        <v>59.205252809973217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119218.08000000002</v>
      </c>
      <c r="E194" s="60">
        <f t="shared" si="36"/>
        <v>149006.22</v>
      </c>
      <c r="F194" s="45">
        <f t="shared" si="26"/>
        <v>124.98626047324363</v>
      </c>
    </row>
    <row r="195" spans="1:6" ht="12.75" customHeight="1" x14ac:dyDescent="0.2">
      <c r="A195" s="63">
        <v>3291</v>
      </c>
      <c r="B195" s="183" t="s">
        <v>392</v>
      </c>
      <c r="C195" s="247" t="s">
        <v>393</v>
      </c>
      <c r="D195" s="194">
        <v>1783.44</v>
      </c>
      <c r="E195" s="194">
        <v>24954.76</v>
      </c>
      <c r="F195" s="45">
        <f t="shared" si="26"/>
        <v>1399.2486430718161</v>
      </c>
    </row>
    <row r="196" spans="1:6" ht="12.75" customHeight="1" x14ac:dyDescent="0.2">
      <c r="A196" s="63">
        <v>3292</v>
      </c>
      <c r="B196" s="64" t="s">
        <v>394</v>
      </c>
      <c r="C196" s="247" t="s">
        <v>395</v>
      </c>
      <c r="D196" s="194">
        <v>13564.11</v>
      </c>
      <c r="E196" s="194">
        <v>16624.849999999999</v>
      </c>
      <c r="F196" s="45">
        <f t="shared" si="26"/>
        <v>122.56498952013806</v>
      </c>
    </row>
    <row r="197" spans="1:6" ht="12.75" customHeight="1" x14ac:dyDescent="0.2">
      <c r="A197" s="63">
        <v>3293</v>
      </c>
      <c r="B197" s="64" t="s">
        <v>396</v>
      </c>
      <c r="C197" s="247" t="s">
        <v>397</v>
      </c>
      <c r="D197" s="194">
        <v>14983.6</v>
      </c>
      <c r="E197" s="194">
        <v>7563.7</v>
      </c>
      <c r="F197" s="45">
        <f t="shared" si="26"/>
        <v>50.47985797805601</v>
      </c>
    </row>
    <row r="198" spans="1:6" ht="12.75" customHeight="1" x14ac:dyDescent="0.2">
      <c r="A198" s="63">
        <v>3294</v>
      </c>
      <c r="B198" s="64" t="s">
        <v>398</v>
      </c>
      <c r="C198" s="247" t="s">
        <v>399</v>
      </c>
      <c r="D198" s="194">
        <v>9614.94</v>
      </c>
      <c r="E198" s="194">
        <v>7933.11</v>
      </c>
      <c r="F198" s="45">
        <f t="shared" si="26"/>
        <v>82.508159177280348</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79271.990000000005</v>
      </c>
      <c r="E201" s="194">
        <v>91929.8</v>
      </c>
      <c r="F201" s="45">
        <f t="shared" si="26"/>
        <v>115.96756937727942</v>
      </c>
    </row>
    <row r="202" spans="1:6" ht="12.75" customHeight="1" x14ac:dyDescent="0.2">
      <c r="A202" s="63">
        <v>34</v>
      </c>
      <c r="B202" s="183" t="s">
        <v>406</v>
      </c>
      <c r="C202" s="247" t="s">
        <v>407</v>
      </c>
      <c r="D202" s="60">
        <f t="shared" ref="D202:E202" si="37">D203+D208+D216</f>
        <v>24752.1</v>
      </c>
      <c r="E202" s="60">
        <f t="shared" si="37"/>
        <v>41457.03</v>
      </c>
      <c r="F202" s="45">
        <f t="shared" si="26"/>
        <v>167.48894033233543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17104.46</v>
      </c>
      <c r="E208" s="60">
        <f t="shared" si="39"/>
        <v>28252.21</v>
      </c>
      <c r="F208" s="45">
        <f t="shared" si="26"/>
        <v>165.17452173292816</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17104.46</v>
      </c>
      <c r="E211" s="194">
        <v>28252.21</v>
      </c>
      <c r="F211" s="45">
        <f t="shared" si="26"/>
        <v>165.17452173292816</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7647.64</v>
      </c>
      <c r="E216" s="60">
        <f t="shared" si="40"/>
        <v>13204.82</v>
      </c>
      <c r="F216" s="45">
        <f t="shared" si="26"/>
        <v>172.66529282236087</v>
      </c>
    </row>
    <row r="217" spans="1:6" ht="12.75" customHeight="1" x14ac:dyDescent="0.2">
      <c r="A217" s="63">
        <v>3431</v>
      </c>
      <c r="B217" s="182" t="s">
        <v>436</v>
      </c>
      <c r="C217" s="247" t="s">
        <v>437</v>
      </c>
      <c r="D217" s="194">
        <v>7647.62</v>
      </c>
      <c r="E217" s="194">
        <v>7771.04</v>
      </c>
      <c r="F217" s="45">
        <f t="shared" si="26"/>
        <v>101.61383541546259</v>
      </c>
    </row>
    <row r="218" spans="1:6" ht="12.75" customHeight="1" x14ac:dyDescent="0.2">
      <c r="A218" s="63">
        <v>3432</v>
      </c>
      <c r="B218" s="65" t="s">
        <v>438</v>
      </c>
      <c r="C218" s="247" t="s">
        <v>439</v>
      </c>
      <c r="D218" s="194">
        <v>0.02</v>
      </c>
      <c r="E218" s="194">
        <v>0</v>
      </c>
      <c r="F218" s="45">
        <f t="shared" si="26"/>
        <v>0</v>
      </c>
    </row>
    <row r="219" spans="1:6" ht="12.75" customHeight="1" x14ac:dyDescent="0.2">
      <c r="A219" s="63">
        <v>3433</v>
      </c>
      <c r="B219" s="65" t="s">
        <v>440</v>
      </c>
      <c r="C219" s="247" t="s">
        <v>441</v>
      </c>
      <c r="D219" s="194">
        <v>0</v>
      </c>
      <c r="E219" s="194">
        <v>5433.78</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149545.20000000001</v>
      </c>
      <c r="E221" s="60">
        <f t="shared" si="41"/>
        <v>132322.70000000001</v>
      </c>
      <c r="F221" s="45">
        <f t="shared" si="26"/>
        <v>88.483415047758143</v>
      </c>
    </row>
    <row r="222" spans="1:6" ht="24" x14ac:dyDescent="0.2">
      <c r="A222" s="63">
        <v>351</v>
      </c>
      <c r="B222" s="65" t="s">
        <v>446</v>
      </c>
      <c r="C222" s="247" t="s">
        <v>447</v>
      </c>
      <c r="D222" s="60">
        <f t="shared" ref="D222:E222" si="42">SUM(D223:D224)</f>
        <v>4000</v>
      </c>
      <c r="E222" s="60">
        <f t="shared" si="42"/>
        <v>0</v>
      </c>
      <c r="F222" s="45">
        <f t="shared" si="26"/>
        <v>0</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4000</v>
      </c>
      <c r="E224" s="194">
        <v>0</v>
      </c>
      <c r="F224" s="45">
        <f t="shared" si="26"/>
        <v>0</v>
      </c>
    </row>
    <row r="225" spans="1:6" ht="36" x14ac:dyDescent="0.2">
      <c r="A225" s="63">
        <v>352</v>
      </c>
      <c r="B225" s="65" t="s">
        <v>452</v>
      </c>
      <c r="C225" s="247" t="s">
        <v>453</v>
      </c>
      <c r="D225" s="60">
        <f t="shared" ref="D225:E225" si="43">SUM(D226:D228)</f>
        <v>145545.20000000001</v>
      </c>
      <c r="E225" s="60">
        <f t="shared" si="43"/>
        <v>132322.70000000001</v>
      </c>
      <c r="F225" s="45">
        <f t="shared" si="26"/>
        <v>90.915193355741025</v>
      </c>
    </row>
    <row r="226" spans="1:6" ht="12.75" customHeight="1" x14ac:dyDescent="0.2">
      <c r="A226" s="63">
        <v>3521</v>
      </c>
      <c r="B226" s="65" t="s">
        <v>454</v>
      </c>
      <c r="C226" s="247" t="s">
        <v>455</v>
      </c>
      <c r="D226" s="194">
        <v>0</v>
      </c>
      <c r="E226" s="194">
        <v>326.7</v>
      </c>
      <c r="F226" s="45" t="str">
        <f t="shared" si="26"/>
        <v>-</v>
      </c>
    </row>
    <row r="227" spans="1:6" ht="12.75" customHeight="1" x14ac:dyDescent="0.2">
      <c r="A227" s="63">
        <v>3522</v>
      </c>
      <c r="B227" s="65" t="s">
        <v>456</v>
      </c>
      <c r="C227" s="247" t="s">
        <v>457</v>
      </c>
      <c r="D227" s="194">
        <v>116758.77</v>
      </c>
      <c r="E227" s="194">
        <v>131996</v>
      </c>
      <c r="F227" s="45">
        <f t="shared" si="26"/>
        <v>113.05018029909016</v>
      </c>
    </row>
    <row r="228" spans="1:6" ht="12.75" customHeight="1" x14ac:dyDescent="0.2">
      <c r="A228" s="63">
        <v>3523</v>
      </c>
      <c r="B228" s="64" t="s">
        <v>458</v>
      </c>
      <c r="C228" s="247" t="s">
        <v>459</v>
      </c>
      <c r="D228" s="194">
        <v>28786.43</v>
      </c>
      <c r="E228" s="194">
        <v>0</v>
      </c>
      <c r="F228" s="45">
        <f t="shared" si="26"/>
        <v>0</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32336.379999999997</v>
      </c>
      <c r="E230" s="60">
        <f>E231+E234+E237+E242+E246+E250+E254+E257</f>
        <v>34678.479999999996</v>
      </c>
      <c r="F230" s="45">
        <f t="shared" ref="F230:F245" si="44">IF(D230&lt;&gt;0,IF(E230/D230&gt;=100,"&gt;&gt;100",E230/D230*100),"-")</f>
        <v>107.24292576967488</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9535</v>
      </c>
      <c r="E237" s="60">
        <f t="shared" si="47"/>
        <v>5681.48</v>
      </c>
      <c r="F237" s="45">
        <f t="shared" si="44"/>
        <v>59.585527005768213</v>
      </c>
    </row>
    <row r="238" spans="1:6" ht="12" x14ac:dyDescent="0.2">
      <c r="A238" s="63">
        <v>3631</v>
      </c>
      <c r="B238" s="65" t="s">
        <v>478</v>
      </c>
      <c r="C238" s="247" t="s">
        <v>479</v>
      </c>
      <c r="D238" s="194">
        <v>9535</v>
      </c>
      <c r="E238" s="194">
        <v>5681.48</v>
      </c>
      <c r="F238" s="45">
        <f t="shared" si="44"/>
        <v>59.585527005768213</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22801.379999999997</v>
      </c>
      <c r="E246" s="60">
        <f t="shared" si="48"/>
        <v>28997</v>
      </c>
      <c r="F246" s="45">
        <f t="shared" ref="F246:F249" si="49">IF(D246&lt;&gt;0,IF(E246/D246&gt;=100,"&gt;&gt;100",E246/D246*100),"-")</f>
        <v>127.17212730106688</v>
      </c>
    </row>
    <row r="247" spans="1:6" ht="12.75" customHeight="1" x14ac:dyDescent="0.2">
      <c r="A247" s="63" t="s">
        <v>493</v>
      </c>
      <c r="B247" s="64" t="s">
        <v>494</v>
      </c>
      <c r="C247" s="247" t="s">
        <v>493</v>
      </c>
      <c r="D247" s="194">
        <v>12801.38</v>
      </c>
      <c r="E247" s="194">
        <v>23997</v>
      </c>
      <c r="F247" s="45">
        <f t="shared" si="49"/>
        <v>187.45635236201099</v>
      </c>
    </row>
    <row r="248" spans="1:6" ht="12.75" customHeight="1" x14ac:dyDescent="0.2">
      <c r="A248" s="63" t="s">
        <v>495</v>
      </c>
      <c r="B248" s="64" t="s">
        <v>496</v>
      </c>
      <c r="C248" s="247" t="s">
        <v>495</v>
      </c>
      <c r="D248" s="194">
        <v>10000</v>
      </c>
      <c r="E248" s="194">
        <v>5000</v>
      </c>
      <c r="F248" s="45">
        <f t="shared" si="49"/>
        <v>50</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327319</v>
      </c>
      <c r="E262" s="60">
        <f t="shared" si="55"/>
        <v>338392.88</v>
      </c>
      <c r="F262" s="45">
        <f t="shared" ref="F262:F268" si="56">IF(D262&lt;&gt;0,IF(E262/D262&gt;=100,"&gt;&gt;100",E262/D262*100),"-")</f>
        <v>103.38320720764757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327319</v>
      </c>
      <c r="E269" s="60">
        <f t="shared" si="58"/>
        <v>338392.88</v>
      </c>
      <c r="F269" s="45">
        <f t="shared" ref="F269:F272" si="59">IF(D269&lt;&gt;0,IF(E269/D269&gt;=100,"&gt;&gt;100",E269/D269*100),"-")</f>
        <v>103.38320720764757</v>
      </c>
    </row>
    <row r="270" spans="1:6" ht="12.75" customHeight="1" x14ac:dyDescent="0.2">
      <c r="A270" s="63">
        <v>3721</v>
      </c>
      <c r="B270" s="65" t="s">
        <v>533</v>
      </c>
      <c r="C270" s="247" t="s">
        <v>534</v>
      </c>
      <c r="D270" s="194">
        <v>126646.84</v>
      </c>
      <c r="E270" s="194">
        <v>225316.34</v>
      </c>
      <c r="F270" s="45">
        <f t="shared" si="59"/>
        <v>177.90916851932508</v>
      </c>
    </row>
    <row r="271" spans="1:6" ht="12.75" customHeight="1" x14ac:dyDescent="0.2">
      <c r="A271" s="63">
        <v>3722</v>
      </c>
      <c r="B271" s="65" t="s">
        <v>535</v>
      </c>
      <c r="C271" s="247" t="s">
        <v>536</v>
      </c>
      <c r="D271" s="194">
        <v>200672.16</v>
      </c>
      <c r="E271" s="194">
        <v>113076.54</v>
      </c>
      <c r="F271" s="45">
        <f t="shared" si="59"/>
        <v>56.348892641610071</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445765.49000000005</v>
      </c>
      <c r="E273" s="60">
        <f t="shared" si="60"/>
        <v>461946.21</v>
      </c>
      <c r="F273" s="45">
        <f t="shared" ref="F273:F277" si="61">IF(D273&lt;&gt;0,IF(E273/D273&gt;=100,"&gt;&gt;100",E273/D273*100),"-")</f>
        <v>103.62987273869047</v>
      </c>
    </row>
    <row r="274" spans="1:6" ht="12.75" customHeight="1" x14ac:dyDescent="0.2">
      <c r="A274" s="63">
        <v>381</v>
      </c>
      <c r="B274" s="64" t="s">
        <v>541</v>
      </c>
      <c r="C274" s="247" t="s">
        <v>542</v>
      </c>
      <c r="D274" s="60">
        <f t="shared" ref="D274:E274" si="62">SUM(D275:D277)</f>
        <v>423752.26</v>
      </c>
      <c r="E274" s="60">
        <f t="shared" si="62"/>
        <v>460790.82</v>
      </c>
      <c r="F274" s="45">
        <f t="shared" si="61"/>
        <v>108.74061651022227</v>
      </c>
    </row>
    <row r="275" spans="1:6" ht="12.75" customHeight="1" x14ac:dyDescent="0.2">
      <c r="A275" s="63">
        <v>3811</v>
      </c>
      <c r="B275" s="64" t="s">
        <v>543</v>
      </c>
      <c r="C275" s="247" t="s">
        <v>544</v>
      </c>
      <c r="D275" s="194">
        <v>423752.26</v>
      </c>
      <c r="E275" s="194">
        <v>460790.82</v>
      </c>
      <c r="F275" s="45">
        <f t="shared" si="61"/>
        <v>108.74061651022227</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20999.95</v>
      </c>
      <c r="E278" s="60">
        <f t="shared" si="63"/>
        <v>0</v>
      </c>
      <c r="F278" s="45">
        <f t="shared" ref="F278:F282" si="64">IF(D278&lt;&gt;0,IF(E278/D278&gt;=100,"&gt;&gt;100",E278/D278*100),"-")</f>
        <v>0</v>
      </c>
    </row>
    <row r="279" spans="1:6" ht="12.75" customHeight="1" x14ac:dyDescent="0.2">
      <c r="A279" s="63">
        <v>3821</v>
      </c>
      <c r="B279" s="64" t="s">
        <v>551</v>
      </c>
      <c r="C279" s="247" t="s">
        <v>552</v>
      </c>
      <c r="D279" s="194">
        <v>20999.95</v>
      </c>
      <c r="E279" s="194">
        <v>0</v>
      </c>
      <c r="F279" s="45">
        <f t="shared" si="64"/>
        <v>0</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1013.28</v>
      </c>
      <c r="E283" s="60">
        <f t="shared" si="65"/>
        <v>1155.3900000000001</v>
      </c>
      <c r="F283" s="45">
        <f t="shared" ref="F283:F294" si="66">IF(D283&lt;&gt;0,IF(E283/D283&gt;=100,"&gt;&gt;100",E283/D283*100),"-")</f>
        <v>114.02475130270015</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1013.28</v>
      </c>
      <c r="E288" s="194">
        <v>1155.3900000000001</v>
      </c>
      <c r="F288" s="45">
        <f t="shared" si="66"/>
        <v>114.02475130270015</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2418299.0699999998</v>
      </c>
      <c r="E299" s="60">
        <f>E152-E297+E298</f>
        <v>2963613.53</v>
      </c>
      <c r="F299" s="45">
        <f t="shared" si="68"/>
        <v>122.54950459870126</v>
      </c>
    </row>
    <row r="300" spans="1:6" ht="12.75" customHeight="1" x14ac:dyDescent="0.2">
      <c r="A300" s="63" t="s">
        <v>582</v>
      </c>
      <c r="B300" s="64" t="s">
        <v>593</v>
      </c>
      <c r="C300" s="247" t="s">
        <v>594</v>
      </c>
      <c r="D300" s="60">
        <f>IF(D6&gt;=D299,D6-D299,0)</f>
        <v>1344410.1700000004</v>
      </c>
      <c r="E300" s="60">
        <f>IF(E6&gt;=E299,E6-E299,0)</f>
        <v>2751160.7000000007</v>
      </c>
      <c r="F300" s="45">
        <f t="shared" si="68"/>
        <v>204.63700449394847</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1173596.8500000001</v>
      </c>
      <c r="E302" s="194">
        <v>1490054.67</v>
      </c>
      <c r="F302" s="45">
        <f t="shared" si="68"/>
        <v>126.96478096375256</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415159.7</v>
      </c>
      <c r="E304" s="194">
        <v>411032.89</v>
      </c>
      <c r="F304" s="45">
        <f t="shared" si="68"/>
        <v>99.005970473531022</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3425.39</v>
      </c>
      <c r="E308" s="60">
        <f t="shared" si="71"/>
        <v>6724.05</v>
      </c>
      <c r="F308" s="45">
        <f t="shared" ref="F308:F428" si="72">IF(D308&lt;&gt;0,IF(E308/D308&gt;=100,"&gt;&gt;100",E308/D308*100),"-")</f>
        <v>196.30027529711947</v>
      </c>
    </row>
    <row r="309" spans="1:6" ht="12.75" customHeight="1" x14ac:dyDescent="0.2">
      <c r="A309" s="63">
        <v>71</v>
      </c>
      <c r="B309" s="64" t="s">
        <v>610</v>
      </c>
      <c r="C309" s="247" t="s">
        <v>611</v>
      </c>
      <c r="D309" s="60">
        <f t="shared" ref="D309:E309" si="73">D310+D314</f>
        <v>0</v>
      </c>
      <c r="E309" s="60">
        <f t="shared" si="73"/>
        <v>1970</v>
      </c>
      <c r="F309" s="45" t="str">
        <f t="shared" si="72"/>
        <v>-</v>
      </c>
    </row>
    <row r="310" spans="1:6" ht="24" x14ac:dyDescent="0.2">
      <c r="A310" s="63">
        <v>711</v>
      </c>
      <c r="B310" s="64" t="s">
        <v>612</v>
      </c>
      <c r="C310" s="247" t="s">
        <v>613</v>
      </c>
      <c r="D310" s="60">
        <f t="shared" ref="D310:E310" si="74">SUM(D311:D313)</f>
        <v>0</v>
      </c>
      <c r="E310" s="60">
        <f t="shared" si="74"/>
        <v>1970</v>
      </c>
      <c r="F310" s="45" t="str">
        <f t="shared" si="72"/>
        <v>-</v>
      </c>
    </row>
    <row r="311" spans="1:6" ht="12.75" customHeight="1" x14ac:dyDescent="0.2">
      <c r="A311" s="63">
        <v>7111</v>
      </c>
      <c r="B311" s="64" t="s">
        <v>614</v>
      </c>
      <c r="C311" s="247" t="s">
        <v>615</v>
      </c>
      <c r="D311" s="194">
        <v>0</v>
      </c>
      <c r="E311" s="194">
        <v>1970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3425.39</v>
      </c>
      <c r="E321" s="60">
        <f t="shared" si="76"/>
        <v>4754.05</v>
      </c>
      <c r="F321" s="45">
        <f t="shared" si="72"/>
        <v>138.78857589938664</v>
      </c>
    </row>
    <row r="322" spans="1:6" ht="12.75" customHeight="1" x14ac:dyDescent="0.2">
      <c r="A322" s="63">
        <v>721</v>
      </c>
      <c r="B322" s="64" t="s">
        <v>636</v>
      </c>
      <c r="C322" s="247" t="s">
        <v>637</v>
      </c>
      <c r="D322" s="60">
        <f t="shared" ref="D322:E322" si="77">SUM(D323:D326)</f>
        <v>3425.39</v>
      </c>
      <c r="E322" s="60">
        <f t="shared" si="77"/>
        <v>722.05</v>
      </c>
      <c r="F322" s="45">
        <f t="shared" si="72"/>
        <v>21.079351548290852</v>
      </c>
    </row>
    <row r="323" spans="1:6" ht="12.75" customHeight="1" x14ac:dyDescent="0.2">
      <c r="A323" s="63">
        <v>7211</v>
      </c>
      <c r="B323" s="64" t="s">
        <v>638</v>
      </c>
      <c r="C323" s="247" t="s">
        <v>639</v>
      </c>
      <c r="D323" s="194">
        <v>3425.39</v>
      </c>
      <c r="E323" s="194">
        <v>722.05</v>
      </c>
      <c r="F323" s="45">
        <f t="shared" si="72"/>
        <v>21.079351548290852</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4032</v>
      </c>
      <c r="F336" s="45" t="str">
        <f t="shared" si="72"/>
        <v>-</v>
      </c>
    </row>
    <row r="337" spans="1:6" ht="12.75" customHeight="1" x14ac:dyDescent="0.2">
      <c r="A337" s="63">
        <v>7231</v>
      </c>
      <c r="B337" s="64" t="s">
        <v>666</v>
      </c>
      <c r="C337" s="247" t="s">
        <v>667</v>
      </c>
      <c r="D337" s="194">
        <v>0</v>
      </c>
      <c r="E337" s="194">
        <v>4032</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2434548.7599999993</v>
      </c>
      <c r="E360" s="60">
        <f t="shared" si="86"/>
        <v>3127976.7199999997</v>
      </c>
      <c r="F360" s="45">
        <f t="shared" si="72"/>
        <v>128.48281256030381</v>
      </c>
    </row>
    <row r="361" spans="1:6" ht="12.75" customHeight="1" x14ac:dyDescent="0.2">
      <c r="A361" s="63">
        <v>41</v>
      </c>
      <c r="B361" s="64" t="s">
        <v>714</v>
      </c>
      <c r="C361" s="247" t="s">
        <v>715</v>
      </c>
      <c r="D361" s="60">
        <f t="shared" ref="D361:E361" si="87">D362+D366</f>
        <v>0</v>
      </c>
      <c r="E361" s="60">
        <f t="shared" si="87"/>
        <v>36970</v>
      </c>
      <c r="F361" s="45" t="str">
        <f t="shared" si="72"/>
        <v>-</v>
      </c>
    </row>
    <row r="362" spans="1:6" ht="12.75" customHeight="1" x14ac:dyDescent="0.2">
      <c r="A362" s="63">
        <v>411</v>
      </c>
      <c r="B362" s="64" t="s">
        <v>716</v>
      </c>
      <c r="C362" s="247" t="s">
        <v>717</v>
      </c>
      <c r="D362" s="60">
        <f t="shared" ref="D362:E362" si="88">SUM(D363:D365)</f>
        <v>0</v>
      </c>
      <c r="E362" s="60">
        <f t="shared" si="88"/>
        <v>36970</v>
      </c>
      <c r="F362" s="45" t="str">
        <f t="shared" si="72"/>
        <v>-</v>
      </c>
    </row>
    <row r="363" spans="1:6" ht="12.75" customHeight="1" x14ac:dyDescent="0.2">
      <c r="A363" s="63">
        <v>4111</v>
      </c>
      <c r="B363" s="64" t="s">
        <v>614</v>
      </c>
      <c r="C363" s="247" t="s">
        <v>718</v>
      </c>
      <c r="D363" s="194">
        <v>0</v>
      </c>
      <c r="E363" s="194">
        <v>36970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2392582.3999999994</v>
      </c>
      <c r="E373" s="60">
        <f t="shared" si="90"/>
        <v>3077128.11</v>
      </c>
      <c r="F373" s="45">
        <f t="shared" si="72"/>
        <v>128.61116549214776</v>
      </c>
    </row>
    <row r="374" spans="1:6" ht="12.75" customHeight="1" x14ac:dyDescent="0.2">
      <c r="A374" s="63">
        <v>421</v>
      </c>
      <c r="B374" s="64" t="s">
        <v>732</v>
      </c>
      <c r="C374" s="247" t="s">
        <v>733</v>
      </c>
      <c r="D374" s="60">
        <f t="shared" ref="D374:E374" si="91">SUM(D375:D378)</f>
        <v>2115362.5999999996</v>
      </c>
      <c r="E374" s="60">
        <f t="shared" si="91"/>
        <v>2892515.23</v>
      </c>
      <c r="F374" s="45">
        <f t="shared" si="72"/>
        <v>136.7385066749313</v>
      </c>
    </row>
    <row r="375" spans="1:6" ht="12.75" customHeight="1" x14ac:dyDescent="0.2">
      <c r="A375" s="63">
        <v>4211</v>
      </c>
      <c r="B375" s="64" t="s">
        <v>638</v>
      </c>
      <c r="C375" s="247" t="s">
        <v>734</v>
      </c>
      <c r="D375" s="194">
        <v>2534.4</v>
      </c>
      <c r="E375" s="194">
        <v>0</v>
      </c>
      <c r="F375" s="45">
        <f t="shared" si="72"/>
        <v>0</v>
      </c>
    </row>
    <row r="376" spans="1:6" ht="12.75" customHeight="1" x14ac:dyDescent="0.2">
      <c r="A376" s="63">
        <v>4212</v>
      </c>
      <c r="B376" s="64" t="s">
        <v>640</v>
      </c>
      <c r="C376" s="247" t="s">
        <v>735</v>
      </c>
      <c r="D376" s="194">
        <v>1170068.73</v>
      </c>
      <c r="E376" s="194">
        <v>785017.62</v>
      </c>
      <c r="F376" s="45">
        <f t="shared" si="72"/>
        <v>67.091581876562074</v>
      </c>
    </row>
    <row r="377" spans="1:6" ht="12.75" customHeight="1" x14ac:dyDescent="0.2">
      <c r="A377" s="63">
        <v>4213</v>
      </c>
      <c r="B377" s="64" t="s">
        <v>642</v>
      </c>
      <c r="C377" s="247" t="s">
        <v>736</v>
      </c>
      <c r="D377" s="194">
        <v>145974.47</v>
      </c>
      <c r="E377" s="194">
        <v>1130595.82</v>
      </c>
      <c r="F377" s="45">
        <f t="shared" si="72"/>
        <v>774.51613285528629</v>
      </c>
    </row>
    <row r="378" spans="1:6" ht="12.75" customHeight="1" x14ac:dyDescent="0.2">
      <c r="A378" s="63">
        <v>4214</v>
      </c>
      <c r="B378" s="64" t="s">
        <v>644</v>
      </c>
      <c r="C378" s="247" t="s">
        <v>737</v>
      </c>
      <c r="D378" s="194">
        <v>796785</v>
      </c>
      <c r="E378" s="194">
        <v>976901.79</v>
      </c>
      <c r="F378" s="45">
        <f t="shared" si="72"/>
        <v>122.60544437960053</v>
      </c>
    </row>
    <row r="379" spans="1:6" ht="12.75" customHeight="1" x14ac:dyDescent="0.2">
      <c r="A379" s="63">
        <v>422</v>
      </c>
      <c r="B379" s="64" t="s">
        <v>738</v>
      </c>
      <c r="C379" s="247" t="s">
        <v>739</v>
      </c>
      <c r="D379" s="60">
        <f t="shared" ref="D379:E379" si="92">SUM(D380:D387)</f>
        <v>267069.80000000005</v>
      </c>
      <c r="E379" s="60">
        <f t="shared" si="92"/>
        <v>165740.81</v>
      </c>
      <c r="F379" s="45">
        <f t="shared" si="72"/>
        <v>62.058986077796874</v>
      </c>
    </row>
    <row r="380" spans="1:6" ht="12.75" customHeight="1" x14ac:dyDescent="0.2">
      <c r="A380" s="63">
        <v>4221</v>
      </c>
      <c r="B380" s="64" t="s">
        <v>648</v>
      </c>
      <c r="C380" s="247" t="s">
        <v>740</v>
      </c>
      <c r="D380" s="194">
        <v>3660.43</v>
      </c>
      <c r="E380" s="194">
        <v>13697.14</v>
      </c>
      <c r="F380" s="45">
        <f t="shared" si="72"/>
        <v>374.19483503304258</v>
      </c>
    </row>
    <row r="381" spans="1:6" ht="12.75" customHeight="1" x14ac:dyDescent="0.2">
      <c r="A381" s="63">
        <v>4222</v>
      </c>
      <c r="B381" s="64" t="s">
        <v>741</v>
      </c>
      <c r="C381" s="247" t="s">
        <v>742</v>
      </c>
      <c r="D381" s="194">
        <v>1780.1</v>
      </c>
      <c r="E381" s="194">
        <v>6508.55</v>
      </c>
      <c r="F381" s="45">
        <f t="shared" si="72"/>
        <v>365.62833548677042</v>
      </c>
    </row>
    <row r="382" spans="1:6" ht="12.75" customHeight="1" x14ac:dyDescent="0.2">
      <c r="A382" s="63">
        <v>4223</v>
      </c>
      <c r="B382" s="64" t="s">
        <v>652</v>
      </c>
      <c r="C382" s="247" t="s">
        <v>743</v>
      </c>
      <c r="D382" s="194">
        <v>14952.13</v>
      </c>
      <c r="E382" s="194">
        <v>0</v>
      </c>
      <c r="F382" s="45">
        <f t="shared" si="72"/>
        <v>0</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15966.25</v>
      </c>
      <c r="E384" s="192">
        <v>70577.789999999994</v>
      </c>
      <c r="F384" s="71">
        <f t="shared" si="72"/>
        <v>442.04362326783053</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230710.89</v>
      </c>
      <c r="E386" s="194">
        <v>74957.33</v>
      </c>
      <c r="F386" s="45">
        <f t="shared" si="72"/>
        <v>32.48972339363781</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10150</v>
      </c>
      <c r="E388" s="60">
        <f t="shared" si="93"/>
        <v>18872.07</v>
      </c>
      <c r="F388" s="45">
        <f t="shared" si="72"/>
        <v>185.93172413793104</v>
      </c>
    </row>
    <row r="389" spans="1:6" ht="12.75" customHeight="1" x14ac:dyDescent="0.2">
      <c r="A389" s="63">
        <v>4231</v>
      </c>
      <c r="B389" s="64" t="s">
        <v>666</v>
      </c>
      <c r="C389" s="247" t="s">
        <v>751</v>
      </c>
      <c r="D389" s="194">
        <v>10150</v>
      </c>
      <c r="E389" s="194">
        <v>18872.07</v>
      </c>
      <c r="F389" s="45">
        <f t="shared" si="72"/>
        <v>185.93172413793104</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41966.36</v>
      </c>
      <c r="E412" s="60">
        <f t="shared" si="100"/>
        <v>13878.61</v>
      </c>
      <c r="F412" s="45">
        <f t="shared" si="72"/>
        <v>33.070797657933646</v>
      </c>
    </row>
    <row r="413" spans="1:6" ht="12.75" customHeight="1" x14ac:dyDescent="0.2">
      <c r="A413" s="63">
        <v>451</v>
      </c>
      <c r="B413" s="64" t="s">
        <v>785</v>
      </c>
      <c r="C413" s="247" t="s">
        <v>786</v>
      </c>
      <c r="D413" s="194">
        <v>41966.36</v>
      </c>
      <c r="E413" s="194">
        <v>13878.61</v>
      </c>
      <c r="F413" s="45">
        <f t="shared" si="72"/>
        <v>33.070797657933646</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2431123.3699999992</v>
      </c>
      <c r="E418" s="60">
        <f t="shared" si="102"/>
        <v>3121252.67</v>
      </c>
      <c r="F418" s="45">
        <f t="shared" si="72"/>
        <v>128.3872595079369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1491677.54</v>
      </c>
      <c r="E420" s="194">
        <v>2882950.94</v>
      </c>
      <c r="F420" s="45">
        <f t="shared" si="72"/>
        <v>193.26904526564098</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3766134.6300000004</v>
      </c>
      <c r="E422" s="60">
        <f>E6+E308</f>
        <v>5721498.2800000003</v>
      </c>
      <c r="F422" s="45">
        <f t="shared" si="72"/>
        <v>151.91964287267129</v>
      </c>
    </row>
    <row r="423" spans="1:6" ht="12.75" customHeight="1" x14ac:dyDescent="0.2">
      <c r="A423" s="63" t="s">
        <v>582</v>
      </c>
      <c r="B423" s="64" t="s">
        <v>805</v>
      </c>
      <c r="C423" s="247" t="s">
        <v>806</v>
      </c>
      <c r="D423" s="60">
        <f t="shared" ref="D423:E423" si="103">D299+D360</f>
        <v>4852847.8299999991</v>
      </c>
      <c r="E423" s="60">
        <f t="shared" si="103"/>
        <v>6091590.25</v>
      </c>
      <c r="F423" s="45">
        <f t="shared" si="72"/>
        <v>125.52609237697861</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1086713.1999999988</v>
      </c>
      <c r="E425" s="60">
        <f t="shared" si="105"/>
        <v>370091.96999999974</v>
      </c>
      <c r="F425" s="45">
        <f t="shared" si="72"/>
        <v>34.056084898941151</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318080.68999999994</v>
      </c>
      <c r="E427" s="60">
        <f t="shared" si="107"/>
        <v>1392896.27</v>
      </c>
      <c r="F427" s="45">
        <f t="shared" si="72"/>
        <v>437.9065796166376</v>
      </c>
    </row>
    <row r="428" spans="1:6" ht="24" x14ac:dyDescent="0.2">
      <c r="A428" s="249" t="s">
        <v>816</v>
      </c>
      <c r="B428" s="243" t="s">
        <v>817</v>
      </c>
      <c r="C428" s="250" t="s">
        <v>818</v>
      </c>
      <c r="D428" s="81">
        <f t="shared" ref="D428:E428" si="108">D304+D421</f>
        <v>415159.7</v>
      </c>
      <c r="E428" s="81">
        <f t="shared" si="108"/>
        <v>411032.89</v>
      </c>
      <c r="F428" s="61">
        <f t="shared" si="72"/>
        <v>99.005970473531022</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1242644.58</v>
      </c>
      <c r="E430" s="60">
        <f>E431+E466+E479+E491+E522</f>
        <v>2641494.15</v>
      </c>
      <c r="F430" s="45">
        <f t="shared" ref="F430:F651" si="109">IF(D430&lt;&gt;0,IF(E430/D430&gt;=100,"&gt;&gt;100",E430/D430*100),"-")</f>
        <v>212.5703674658123</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1242644.58</v>
      </c>
      <c r="E491" s="60">
        <f t="shared" si="126"/>
        <v>2641494.15</v>
      </c>
      <c r="F491" s="45">
        <f t="shared" si="109"/>
        <v>212.5703674658123</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1242644.58</v>
      </c>
      <c r="E502" s="60">
        <f t="shared" si="129"/>
        <v>2641494.15</v>
      </c>
      <c r="F502" s="45">
        <f t="shared" si="109"/>
        <v>212.5703674658123</v>
      </c>
    </row>
    <row r="503" spans="1:6" ht="12.75" customHeight="1" x14ac:dyDescent="0.2">
      <c r="A503" s="63">
        <v>8443</v>
      </c>
      <c r="B503" s="64" t="s">
        <v>966</v>
      </c>
      <c r="C503" s="247" t="s">
        <v>967</v>
      </c>
      <c r="D503" s="194">
        <v>1242644.58</v>
      </c>
      <c r="E503" s="194">
        <v>2641494.15</v>
      </c>
      <c r="F503" s="45">
        <f t="shared" si="109"/>
        <v>212.5703674658123</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123815.77</v>
      </c>
      <c r="E535" s="60">
        <f>E536+E571+E584+E597+E629</f>
        <v>3348430.21</v>
      </c>
      <c r="F535" s="45">
        <f t="shared" si="109"/>
        <v>2704.364888252926</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123815.77</v>
      </c>
      <c r="E597" s="60">
        <f t="shared" si="152"/>
        <v>3348430.21</v>
      </c>
      <c r="F597" s="45">
        <f t="shared" si="109"/>
        <v>2704.364888252926</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123815.77</v>
      </c>
      <c r="E609" s="60">
        <f t="shared" si="156"/>
        <v>3348430.21</v>
      </c>
      <c r="F609" s="45">
        <f t="shared" si="109"/>
        <v>2704.364888252926</v>
      </c>
    </row>
    <row r="610" spans="1:6" ht="24" x14ac:dyDescent="0.2">
      <c r="A610" s="63">
        <v>5443</v>
      </c>
      <c r="B610" s="64" t="s">
        <v>1170</v>
      </c>
      <c r="C610" s="247" t="s">
        <v>1171</v>
      </c>
      <c r="D610" s="194">
        <v>123815.77</v>
      </c>
      <c r="E610" s="194">
        <v>3348430.21</v>
      </c>
      <c r="F610" s="45">
        <f t="shared" si="109"/>
        <v>2704.364888252926</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1118828.81</v>
      </c>
      <c r="E639" s="60">
        <f>IF(E430-E535&gt;=0,E430-E535,0)</f>
        <v>0</v>
      </c>
      <c r="F639" s="45">
        <f t="shared" si="109"/>
        <v>0</v>
      </c>
    </row>
    <row r="640" spans="1:6" ht="12.75" customHeight="1" x14ac:dyDescent="0.2">
      <c r="A640" s="63" t="s">
        <v>582</v>
      </c>
      <c r="B640" s="64" t="s">
        <v>1230</v>
      </c>
      <c r="C640" s="247" t="s">
        <v>1231</v>
      </c>
      <c r="D640" s="60">
        <f>IF(D535-D430&gt;=0,D535-D430,0)</f>
        <v>0</v>
      </c>
      <c r="E640" s="60">
        <f>IF(E535-E430&gt;=0,E535-E430,0)</f>
        <v>706936.06</v>
      </c>
      <c r="F640" s="45" t="str">
        <f t="shared" si="109"/>
        <v>-</v>
      </c>
    </row>
    <row r="641" spans="1:6" ht="12.75" customHeight="1" x14ac:dyDescent="0.2">
      <c r="A641" s="63">
        <v>92213</v>
      </c>
      <c r="B641" s="64" t="s">
        <v>1232</v>
      </c>
      <c r="C641" s="247" t="s">
        <v>1233</v>
      </c>
      <c r="D641" s="194">
        <v>409544.47</v>
      </c>
      <c r="E641" s="194">
        <v>1528373.28</v>
      </c>
      <c r="F641" s="45">
        <f t="shared" si="109"/>
        <v>373.18860147226502</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5008779.2100000009</v>
      </c>
      <c r="E643" s="60">
        <f>E422+E430</f>
        <v>8362992.4299999997</v>
      </c>
      <c r="F643" s="45">
        <f t="shared" si="109"/>
        <v>166.96668148804264</v>
      </c>
    </row>
    <row r="644" spans="1:6" ht="12.75" customHeight="1" x14ac:dyDescent="0.2">
      <c r="A644" s="63" t="s">
        <v>582</v>
      </c>
      <c r="B644" s="64" t="s">
        <v>1238</v>
      </c>
      <c r="C644" s="247" t="s">
        <v>1239</v>
      </c>
      <c r="D644" s="60">
        <f>D423+D535</f>
        <v>4976663.5999999987</v>
      </c>
      <c r="E644" s="60">
        <f>E423+E535</f>
        <v>9440020.4600000009</v>
      </c>
      <c r="F644" s="45">
        <f t="shared" si="109"/>
        <v>189.68572559334737</v>
      </c>
    </row>
    <row r="645" spans="1:6" ht="12.75" customHeight="1" x14ac:dyDescent="0.2">
      <c r="A645" s="63" t="s">
        <v>582</v>
      </c>
      <c r="B645" s="64" t="s">
        <v>1240</v>
      </c>
      <c r="C645" s="247" t="s">
        <v>1241</v>
      </c>
      <c r="D645" s="60">
        <f t="shared" ref="D645:E645" si="163">IF(D643&gt;=D644,D643-D644,0)</f>
        <v>32115.610000002198</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1077028.0300000012</v>
      </c>
      <c r="F646" s="45" t="str">
        <f t="shared" si="109"/>
        <v>-</v>
      </c>
    </row>
    <row r="647" spans="1:6" ht="24" x14ac:dyDescent="0.2">
      <c r="A647" s="251" t="s">
        <v>1244</v>
      </c>
      <c r="B647" s="64" t="s">
        <v>1245</v>
      </c>
      <c r="C647" s="252" t="s">
        <v>1244</v>
      </c>
      <c r="D647" s="60">
        <f>IF(D426-D427+D641-D642&gt;=0,D426-D427+D641-D642,0)</f>
        <v>91463.780000000028</v>
      </c>
      <c r="E647" s="60">
        <f>IF(E426-E427+E641-E642&gt;=0,E426-E427+E641-E642,0)</f>
        <v>135477.01</v>
      </c>
      <c r="F647" s="45">
        <f t="shared" si="109"/>
        <v>148.12093923955467</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123579.39000000223</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941551.02000000118</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224426.2</v>
      </c>
      <c r="E653" s="194">
        <v>410453.33</v>
      </c>
      <c r="F653" s="45">
        <f t="shared" ref="F653:F740" si="167">IF(D653&lt;&gt;0,IF(E653/D653&gt;=100,"&gt;&gt;100",E653/D653*100),"-")</f>
        <v>182.89011265173139</v>
      </c>
    </row>
    <row r="654" spans="1:6" ht="12.75" customHeight="1" x14ac:dyDescent="0.2">
      <c r="A654" s="63" t="s">
        <v>1257</v>
      </c>
      <c r="B654" s="64" t="s">
        <v>1258</v>
      </c>
      <c r="C654" s="247" t="s">
        <v>1257</v>
      </c>
      <c r="D654" s="194">
        <v>4398589.01</v>
      </c>
      <c r="E654" s="194">
        <v>8535128.5199999996</v>
      </c>
      <c r="F654" s="45">
        <f t="shared" si="167"/>
        <v>194.04241907111026</v>
      </c>
    </row>
    <row r="655" spans="1:6" ht="12.75" customHeight="1" x14ac:dyDescent="0.2">
      <c r="A655" s="63" t="s">
        <v>1259</v>
      </c>
      <c r="B655" s="64" t="s">
        <v>1260</v>
      </c>
      <c r="C655" s="247" t="s">
        <v>1259</v>
      </c>
      <c r="D655" s="194">
        <v>4212561.88</v>
      </c>
      <c r="E655" s="194">
        <v>8895111.3100000005</v>
      </c>
      <c r="F655" s="45">
        <f t="shared" si="167"/>
        <v>211.15681059146843</v>
      </c>
    </row>
    <row r="656" spans="1:6" ht="24" x14ac:dyDescent="0.2">
      <c r="A656" s="63">
        <v>11</v>
      </c>
      <c r="B656" s="64" t="s">
        <v>1261</v>
      </c>
      <c r="C656" s="247" t="s">
        <v>1262</v>
      </c>
      <c r="D656" s="60">
        <f t="shared" ref="D656:E656" si="168">+D653+D654-D655</f>
        <v>410453.33000000007</v>
      </c>
      <c r="E656" s="60">
        <f t="shared" si="168"/>
        <v>50470.539999999106</v>
      </c>
      <c r="F656" s="45">
        <f t="shared" si="167"/>
        <v>12.296292004744874</v>
      </c>
    </row>
    <row r="657" spans="1:6" ht="24" x14ac:dyDescent="0.2">
      <c r="A657" s="63" t="s">
        <v>582</v>
      </c>
      <c r="B657" s="64" t="s">
        <v>1263</v>
      </c>
      <c r="C657" s="247" t="s">
        <v>1264</v>
      </c>
      <c r="D657" s="253">
        <v>21</v>
      </c>
      <c r="E657" s="253">
        <v>20</v>
      </c>
      <c r="F657" s="45">
        <f t="shared" si="167"/>
        <v>95.238095238095227</v>
      </c>
    </row>
    <row r="658" spans="1:6" ht="24" x14ac:dyDescent="0.2">
      <c r="A658" s="63" t="s">
        <v>582</v>
      </c>
      <c r="B658" s="64" t="s">
        <v>1265</v>
      </c>
      <c r="C658" s="247" t="s">
        <v>1266</v>
      </c>
      <c r="D658" s="253">
        <v>0</v>
      </c>
      <c r="E658" s="253">
        <v>7</v>
      </c>
      <c r="F658" s="45" t="str">
        <f t="shared" si="167"/>
        <v>-</v>
      </c>
    </row>
    <row r="659" spans="1:6" ht="12.75" customHeight="1" x14ac:dyDescent="0.2">
      <c r="A659" s="63" t="s">
        <v>582</v>
      </c>
      <c r="B659" s="64" t="s">
        <v>1267</v>
      </c>
      <c r="C659" s="247" t="s">
        <v>1268</v>
      </c>
      <c r="D659" s="253">
        <v>21</v>
      </c>
      <c r="E659" s="253">
        <v>38</v>
      </c>
      <c r="F659" s="45">
        <f t="shared" si="167"/>
        <v>180.95238095238096</v>
      </c>
    </row>
    <row r="660" spans="1:6" ht="12.75" customHeight="1" x14ac:dyDescent="0.2">
      <c r="A660" s="63" t="s">
        <v>582</v>
      </c>
      <c r="B660" s="64" t="s">
        <v>1269</v>
      </c>
      <c r="C660" s="247" t="s">
        <v>1270</v>
      </c>
      <c r="D660" s="253">
        <v>0</v>
      </c>
      <c r="E660" s="253">
        <v>12</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1055.81</v>
      </c>
      <c r="F663" s="71" t="str">
        <f t="shared" si="167"/>
        <v>-</v>
      </c>
    </row>
    <row r="664" spans="1:6" ht="12.75" customHeight="1" x14ac:dyDescent="0.2">
      <c r="A664" s="70" t="s">
        <v>1278</v>
      </c>
      <c r="B664" s="65" t="s">
        <v>1279</v>
      </c>
      <c r="C664" s="277" t="s">
        <v>1278</v>
      </c>
      <c r="D664" s="192">
        <v>0</v>
      </c>
      <c r="E664" s="192">
        <v>47340.33</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170.95</v>
      </c>
      <c r="E667" s="192">
        <v>330.44</v>
      </c>
      <c r="F667" s="71">
        <f t="shared" si="167"/>
        <v>193.29628546358586</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932018.58</v>
      </c>
      <c r="E669" s="194">
        <v>165964</v>
      </c>
      <c r="F669" s="45">
        <f t="shared" si="167"/>
        <v>17.806941144885759</v>
      </c>
    </row>
    <row r="670" spans="1:6" ht="12.75" customHeight="1" x14ac:dyDescent="0.2">
      <c r="A670" s="63">
        <v>63312</v>
      </c>
      <c r="B670" s="64" t="s">
        <v>1290</v>
      </c>
      <c r="C670" s="247" t="s">
        <v>1291</v>
      </c>
      <c r="D670" s="194">
        <v>73286.179999999993</v>
      </c>
      <c r="E670" s="194">
        <v>29582.880000000001</v>
      </c>
      <c r="F670" s="45">
        <f t="shared" si="167"/>
        <v>40.366246405529672</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304650.11</v>
      </c>
      <c r="E673" s="194">
        <v>989981.61</v>
      </c>
      <c r="F673" s="45">
        <f t="shared" si="167"/>
        <v>324.95691861066456</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406235.64</v>
      </c>
      <c r="E681" s="192">
        <v>184030.07999999999</v>
      </c>
      <c r="F681" s="71">
        <f t="shared" si="167"/>
        <v>45.301313296883549</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359804.61</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328964.21999999997</v>
      </c>
      <c r="E706" s="192">
        <v>1428046.98</v>
      </c>
      <c r="F706" s="71">
        <f t="shared" si="167"/>
        <v>434.1040432907871</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40144.120000000003</v>
      </c>
      <c r="F711" s="71" t="str">
        <f t="shared" si="167"/>
        <v>-</v>
      </c>
    </row>
    <row r="712" spans="1:6" ht="12.75" customHeight="1" x14ac:dyDescent="0.2">
      <c r="A712" s="70" t="s">
        <v>1359</v>
      </c>
      <c r="B712" s="65" t="s">
        <v>1360</v>
      </c>
      <c r="C712" s="277" t="s">
        <v>1359</v>
      </c>
      <c r="D712" s="192">
        <v>0</v>
      </c>
      <c r="E712" s="192">
        <v>45.04</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680.13</v>
      </c>
      <c r="E733" s="192">
        <v>2400</v>
      </c>
      <c r="F733" s="71">
        <f t="shared" si="167"/>
        <v>352.87371531913021</v>
      </c>
    </row>
    <row r="734" spans="1:6" ht="12.75" customHeight="1" x14ac:dyDescent="0.2">
      <c r="A734" s="70">
        <v>32121</v>
      </c>
      <c r="B734" s="65" t="s">
        <v>1398</v>
      </c>
      <c r="C734" s="278" t="s">
        <v>1399</v>
      </c>
      <c r="D734" s="192">
        <v>6676.5</v>
      </c>
      <c r="E734" s="192">
        <v>9506.0400000000009</v>
      </c>
      <c r="F734" s="71">
        <f t="shared" si="167"/>
        <v>142.38058863176815</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1373.63</v>
      </c>
      <c r="F736" s="45" t="str">
        <f t="shared" si="167"/>
        <v>-</v>
      </c>
    </row>
    <row r="737" spans="1:6" ht="12.75" customHeight="1" x14ac:dyDescent="0.2">
      <c r="A737" s="63" t="s">
        <v>1404</v>
      </c>
      <c r="B737" s="64" t="s">
        <v>1405</v>
      </c>
      <c r="C737" s="247" t="s">
        <v>1404</v>
      </c>
      <c r="D737" s="194">
        <v>12163.35</v>
      </c>
      <c r="E737" s="194">
        <v>12050</v>
      </c>
      <c r="F737" s="45">
        <f t="shared" si="167"/>
        <v>99.068102126470095</v>
      </c>
    </row>
    <row r="738" spans="1:6" ht="12.75" customHeight="1" x14ac:dyDescent="0.2">
      <c r="A738" s="63" t="s">
        <v>1406</v>
      </c>
      <c r="B738" s="64" t="s">
        <v>1407</v>
      </c>
      <c r="C738" s="247" t="s">
        <v>1406</v>
      </c>
      <c r="D738" s="194">
        <v>6942.1</v>
      </c>
      <c r="E738" s="194">
        <v>16863.82</v>
      </c>
      <c r="F738" s="45">
        <f t="shared" si="167"/>
        <v>242.92101813572259</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1783.44</v>
      </c>
      <c r="E741" s="192">
        <v>1862.73</v>
      </c>
      <c r="F741" s="71">
        <f t="shared" ref="F741:F1006" si="169">IF(D741&lt;&gt;0,IF(E741/D741&gt;=100,"&gt;&gt;100",E741/D741*100),"-")</f>
        <v>104.44590230117076</v>
      </c>
    </row>
    <row r="742" spans="1:6" ht="12.75" customHeight="1" x14ac:dyDescent="0.2">
      <c r="A742" s="70" t="s">
        <v>1414</v>
      </c>
      <c r="B742" s="65" t="s">
        <v>1415</v>
      </c>
      <c r="C742" s="278" t="s">
        <v>1414</v>
      </c>
      <c r="D742" s="192">
        <v>7213.08</v>
      </c>
      <c r="E742" s="192">
        <v>5295.86</v>
      </c>
      <c r="F742" s="71">
        <f t="shared" si="169"/>
        <v>73.420231024749484</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17104.46</v>
      </c>
      <c r="E760" s="194">
        <v>28252.21</v>
      </c>
      <c r="F760" s="45">
        <f t="shared" si="169"/>
        <v>165.17452173292816</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17086.43</v>
      </c>
      <c r="E777" s="192">
        <v>0</v>
      </c>
      <c r="F777" s="71">
        <f t="shared" si="169"/>
        <v>0</v>
      </c>
    </row>
    <row r="778" spans="1:6" ht="12.75" customHeight="1" x14ac:dyDescent="0.2">
      <c r="A778" s="70">
        <v>35232</v>
      </c>
      <c r="B778" s="65" t="s">
        <v>1486</v>
      </c>
      <c r="C778" s="278" t="s">
        <v>1487</v>
      </c>
      <c r="D778" s="192">
        <v>11700</v>
      </c>
      <c r="E778" s="192">
        <v>0</v>
      </c>
      <c r="F778" s="71">
        <f t="shared" si="169"/>
        <v>0</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9535</v>
      </c>
      <c r="E780" s="192">
        <v>5681.48</v>
      </c>
      <c r="F780" s="71">
        <f t="shared" si="169"/>
        <v>59.585527005768213</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63476.74</v>
      </c>
      <c r="E843" s="194">
        <v>82430</v>
      </c>
      <c r="F843" s="45">
        <f t="shared" si="169"/>
        <v>129.85859072157771</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29400</v>
      </c>
      <c r="E846" s="194">
        <v>46980</v>
      </c>
      <c r="F846" s="45">
        <f t="shared" si="169"/>
        <v>159.79591836734696</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28070.9</v>
      </c>
      <c r="E848" s="194">
        <v>55046.34</v>
      </c>
      <c r="F848" s="45">
        <f t="shared" si="169"/>
        <v>196.09752448264928</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5699.2</v>
      </c>
      <c r="E850" s="194">
        <v>40860</v>
      </c>
      <c r="F850" s="45">
        <f t="shared" si="169"/>
        <v>716.94272880404264</v>
      </c>
    </row>
    <row r="851" spans="1:6" ht="12.75" customHeight="1" x14ac:dyDescent="0.2">
      <c r="A851" s="63">
        <v>37221</v>
      </c>
      <c r="B851" s="64" t="s">
        <v>1631</v>
      </c>
      <c r="C851" s="247" t="s">
        <v>1632</v>
      </c>
      <c r="D851" s="194">
        <v>11079.74</v>
      </c>
      <c r="E851" s="194">
        <v>15902.49</v>
      </c>
      <c r="F851" s="45">
        <f t="shared" si="169"/>
        <v>143.52764595559103</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68323.5</v>
      </c>
      <c r="E853" s="194">
        <v>38406.639999999999</v>
      </c>
      <c r="F853" s="45">
        <f t="shared" si="169"/>
        <v>56.2129282018632</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121268.92</v>
      </c>
      <c r="E855" s="194">
        <v>58767.41</v>
      </c>
      <c r="F855" s="45">
        <f t="shared" si="169"/>
        <v>48.460405188732615</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1242644.58</v>
      </c>
      <c r="E912" s="192">
        <v>2641494.15</v>
      </c>
      <c r="F912" s="71">
        <f t="shared" si="169"/>
        <v>212.5703674658123</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3234138.73</v>
      </c>
      <c r="F980" s="71" t="str">
        <f t="shared" si="169"/>
        <v>-</v>
      </c>
    </row>
    <row r="981" spans="1:6" ht="24" x14ac:dyDescent="0.2">
      <c r="A981" s="70">
        <v>54432</v>
      </c>
      <c r="B981" s="65" t="s">
        <v>1890</v>
      </c>
      <c r="C981" s="278" t="s">
        <v>1891</v>
      </c>
      <c r="D981" s="192">
        <v>123815.77</v>
      </c>
      <c r="E981" s="192">
        <v>0</v>
      </c>
      <c r="F981" s="71">
        <f t="shared" si="169"/>
        <v>0</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41" zoomScaleNormal="100" workbookViewId="0">
      <selection activeCell="E254" sqref="E25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10288560.590000002</v>
      </c>
      <c r="E6" s="180">
        <f t="shared" si="0"/>
        <v>12575147.589999998</v>
      </c>
      <c r="F6" s="181">
        <f t="shared" ref="F6:F298" si="1">IF(D6&gt;0,IF(E6/D6&gt;=100,"&gt;&gt;100",E6/D6*100),"-")</f>
        <v>122.22455687555023</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7719286.370000001</v>
      </c>
      <c r="E7" s="79">
        <f t="shared" si="2"/>
        <v>10354467.749999998</v>
      </c>
      <c r="F7" s="71">
        <f t="shared" si="1"/>
        <v>134.13762948659718</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905374.66</v>
      </c>
      <c r="E8" s="79">
        <f>E9+E10-E11</f>
        <v>935128.20000000007</v>
      </c>
      <c r="F8" s="71">
        <f t="shared" si="1"/>
        <v>103.28632347629434</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902886.11</v>
      </c>
      <c r="E9" s="192">
        <v>932639.65</v>
      </c>
      <c r="F9" s="71">
        <f t="shared" si="1"/>
        <v>103.29538129676179</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2488.5500000000002</v>
      </c>
      <c r="E10" s="192">
        <v>2488.5500000000002</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4848766.6800000006</v>
      </c>
      <c r="E12" s="79">
        <f t="shared" si="3"/>
        <v>7510091.1099999994</v>
      </c>
      <c r="F12" s="71">
        <f t="shared" si="1"/>
        <v>154.88662593267941</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4499804.41</v>
      </c>
      <c r="E13" s="79">
        <f t="shared" si="4"/>
        <v>7090810.2799999993</v>
      </c>
      <c r="F13" s="71">
        <f t="shared" si="1"/>
        <v>157.58041092279385</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1061853.71</v>
      </c>
      <c r="E14" s="192">
        <v>1080732.32</v>
      </c>
      <c r="F14" s="71">
        <f t="shared" si="1"/>
        <v>101.77789179641327</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1030.26</v>
      </c>
      <c r="E15" s="192">
        <v>1275111.74</v>
      </c>
      <c r="F15" s="71" t="str">
        <f t="shared" si="1"/>
        <v>&gt;&gt;100</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1711949.63</v>
      </c>
      <c r="E16" s="192">
        <v>1890432.03</v>
      </c>
      <c r="F16" s="71">
        <f t="shared" si="1"/>
        <v>110.42568057332389</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3855446.31</v>
      </c>
      <c r="E17" s="192">
        <v>5348903.83</v>
      </c>
      <c r="F17" s="71">
        <f t="shared" si="1"/>
        <v>138.73630702952261</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2130475.5</v>
      </c>
      <c r="E18" s="192">
        <v>2504369.64</v>
      </c>
      <c r="F18" s="71">
        <f t="shared" si="1"/>
        <v>117.54979768600953</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303472.06999999995</v>
      </c>
      <c r="E19" s="79">
        <f t="shared" si="5"/>
        <v>363407.49</v>
      </c>
      <c r="F19" s="71">
        <f t="shared" si="1"/>
        <v>119.7498965885065</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96317.56</v>
      </c>
      <c r="E20" s="192">
        <v>113908.58</v>
      </c>
      <c r="F20" s="71">
        <f t="shared" si="1"/>
        <v>118.26356481621836</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9748.3700000000008</v>
      </c>
      <c r="E21" s="192">
        <v>16256.92</v>
      </c>
      <c r="F21" s="71">
        <f t="shared" si="1"/>
        <v>166.76552079988755</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41150.65</v>
      </c>
      <c r="E22" s="192">
        <v>41150.65</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15966.25</v>
      </c>
      <c r="E24" s="192">
        <v>93106.54</v>
      </c>
      <c r="F24" s="71">
        <f t="shared" si="1"/>
        <v>583.14594848508568</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328666.77</v>
      </c>
      <c r="E26" s="192">
        <v>392043.2</v>
      </c>
      <c r="F26" s="71">
        <f t="shared" si="1"/>
        <v>119.28288338976283</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188377.53</v>
      </c>
      <c r="E28" s="192">
        <v>293058.40000000002</v>
      </c>
      <c r="F28" s="71">
        <f t="shared" si="1"/>
        <v>155.56972214255066</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45490.2</v>
      </c>
      <c r="E29" s="79">
        <f t="shared" si="6"/>
        <v>55873.34</v>
      </c>
      <c r="F29" s="71">
        <f t="shared" si="1"/>
        <v>122.82500406680998</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77203.98</v>
      </c>
      <c r="E30" s="192">
        <v>87117.26</v>
      </c>
      <c r="F30" s="71">
        <f t="shared" si="1"/>
        <v>112.84037429158444</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31713.78</v>
      </c>
      <c r="E34" s="192">
        <v>31243.919999999998</v>
      </c>
      <c r="F34" s="71">
        <f t="shared" si="1"/>
        <v>98.518435834517362</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0</v>
      </c>
      <c r="E47" s="192">
        <v>0</v>
      </c>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0</v>
      </c>
      <c r="E50" s="192">
        <v>0</v>
      </c>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59517.97</v>
      </c>
      <c r="E54" s="192">
        <v>66249.710000000006</v>
      </c>
      <c r="F54" s="71">
        <f t="shared" si="1"/>
        <v>111.3104327986993</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59517.97</v>
      </c>
      <c r="E55" s="192">
        <v>66249.710000000006</v>
      </c>
      <c r="F55" s="71">
        <f t="shared" si="1"/>
        <v>111.3104327986993</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1965145.03</v>
      </c>
      <c r="E56" s="79">
        <f t="shared" si="11"/>
        <v>1909248.44</v>
      </c>
      <c r="F56" s="71">
        <f t="shared" si="1"/>
        <v>97.155599757438765</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1965145.03</v>
      </c>
      <c r="E57" s="192">
        <v>1909248.44</v>
      </c>
      <c r="F57" s="71">
        <f t="shared" si="1"/>
        <v>97.155599757438765</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2569274.2200000002</v>
      </c>
      <c r="E69" s="79">
        <f>E70+E82+E88+E119+E135+E147+E165+E171</f>
        <v>2220679.8400000003</v>
      </c>
      <c r="F69" s="71">
        <f t="shared" si="1"/>
        <v>86.432184728027977</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410453.33</v>
      </c>
      <c r="E70" s="79">
        <f t="shared" si="12"/>
        <v>50470.54</v>
      </c>
      <c r="F70" s="71">
        <f t="shared" si="1"/>
        <v>12.296292004745094</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409776.34</v>
      </c>
      <c r="E71" s="79">
        <f t="shared" si="13"/>
        <v>49841.15</v>
      </c>
      <c r="F71" s="71">
        <f t="shared" si="1"/>
        <v>12.163013120767294</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409776.34</v>
      </c>
      <c r="E73" s="192">
        <v>49841.15</v>
      </c>
      <c r="F73" s="71">
        <f t="shared" si="1"/>
        <v>12.163013120767294</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676.99</v>
      </c>
      <c r="E80" s="192">
        <v>629.39</v>
      </c>
      <c r="F80" s="71">
        <f t="shared" si="1"/>
        <v>92.968876940575186</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2032.56</v>
      </c>
      <c r="E82" s="79">
        <f>SUM(E83:E85)-E86+E87</f>
        <v>13156.75</v>
      </c>
      <c r="F82" s="71">
        <f t="shared" si="1"/>
        <v>647.29946471444885</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79.98</v>
      </c>
      <c r="E85" s="192">
        <v>209.83</v>
      </c>
      <c r="F85" s="71">
        <f t="shared" si="1"/>
        <v>262.35308827206802</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1952.58</v>
      </c>
      <c r="E87" s="192">
        <v>12946.92</v>
      </c>
      <c r="F87" s="71">
        <f t="shared" si="1"/>
        <v>663.06732630673264</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8502.5499999999993</v>
      </c>
      <c r="E88" s="79">
        <f t="shared" si="15"/>
        <v>0</v>
      </c>
      <c r="F88" s="71">
        <f t="shared" si="1"/>
        <v>0</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8502.5499999999993</v>
      </c>
      <c r="E89" s="79">
        <f t="shared" si="16"/>
        <v>0</v>
      </c>
      <c r="F89" s="71">
        <f t="shared" si="1"/>
        <v>0</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8502.5499999999993</v>
      </c>
      <c r="E94" s="192">
        <v>0</v>
      </c>
      <c r="F94" s="71">
        <f t="shared" si="1"/>
        <v>0</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1850286.05</v>
      </c>
      <c r="E135" s="79">
        <f t="shared" si="21"/>
        <v>1850286.05</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1850286.05</v>
      </c>
      <c r="E136" s="79">
        <f t="shared" si="22"/>
        <v>1850286.05</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1850286.05</v>
      </c>
      <c r="E140" s="192">
        <v>1850286.05</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297999.73000000004</v>
      </c>
      <c r="E147" s="79">
        <f t="shared" si="24"/>
        <v>306766.50000000006</v>
      </c>
      <c r="F147" s="71">
        <f t="shared" si="1"/>
        <v>102.9418717929711</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25122.55</v>
      </c>
      <c r="E148" s="192">
        <v>14843.03</v>
      </c>
      <c r="F148" s="71">
        <f t="shared" si="1"/>
        <v>59.082497596780584</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9650.7800000000007</v>
      </c>
      <c r="E159" s="192">
        <v>31949.21</v>
      </c>
      <c r="F159" s="71">
        <f t="shared" si="1"/>
        <v>331.05313767384598</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299646.77</v>
      </c>
      <c r="E160" s="192">
        <v>275243.14</v>
      </c>
      <c r="F160" s="71">
        <f t="shared" si="1"/>
        <v>91.855867493582522</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0</v>
      </c>
      <c r="E161" s="192">
        <v>283.20999999999998</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36420.370000000003</v>
      </c>
      <c r="E164" s="192">
        <v>15552.09</v>
      </c>
      <c r="F164" s="71">
        <f t="shared" si="1"/>
        <v>42.701625491448873</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10288560.59</v>
      </c>
      <c r="E176" s="79">
        <f>E177+E251</f>
        <v>12575147.590000002</v>
      </c>
      <c r="F176" s="71">
        <f t="shared" si="1"/>
        <v>122.22455687555029</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1805565.38</v>
      </c>
      <c r="E177" s="79">
        <f>E178+E197+E203+E219+E247+E248</f>
        <v>1830554.7099999997</v>
      </c>
      <c r="F177" s="71">
        <f t="shared" si="1"/>
        <v>101.38401690001389</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3</v>
      </c>
      <c r="B178" s="65" t="s">
        <v>2437</v>
      </c>
      <c r="C178" s="134" t="s">
        <v>3</v>
      </c>
      <c r="D178" s="79">
        <f>SUM(D179:D181)+D185+D186+SUM(D194:D196)</f>
        <v>163554.12</v>
      </c>
      <c r="E178" s="79">
        <f>SUM(E179:E181)+E185+E186+SUM(E194:E196)</f>
        <v>273109.88</v>
      </c>
      <c r="F178" s="71">
        <f t="shared" si="1"/>
        <v>166.98440858597755</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51797.25</v>
      </c>
      <c r="E179" s="192">
        <v>92285.73</v>
      </c>
      <c r="F179" s="71">
        <f t="shared" si="1"/>
        <v>178.16723860822725</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51714.38</v>
      </c>
      <c r="E180" s="192">
        <v>144504.76999999999</v>
      </c>
      <c r="F180" s="71">
        <f t="shared" si="1"/>
        <v>279.42860380420302</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4130.75</v>
      </c>
      <c r="E181" s="79">
        <f t="shared" si="28"/>
        <v>1800.08</v>
      </c>
      <c r="F181" s="71">
        <f t="shared" si="1"/>
        <v>43.577558554741877</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3589.98</v>
      </c>
      <c r="E183" s="192">
        <v>381.98</v>
      </c>
      <c r="F183" s="71">
        <f t="shared" si="1"/>
        <v>10.64017069732979</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540.77</v>
      </c>
      <c r="E184" s="192">
        <v>1418.1</v>
      </c>
      <c r="F184" s="71">
        <f t="shared" si="1"/>
        <v>262.23718031695546</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v>135.59</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600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v>0</v>
      </c>
      <c r="E190" s="192">
        <v>600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24503.86</v>
      </c>
      <c r="E194" s="192">
        <v>10580.38</v>
      </c>
      <c r="F194" s="71">
        <f t="shared" si="1"/>
        <v>43.178421685399762</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v>23203.33</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31407.88</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113637.99</v>
      </c>
      <c r="E197" s="79">
        <f>SUM(E198:E202)</f>
        <v>690552.71</v>
      </c>
      <c r="F197" s="71">
        <f t="shared" si="1"/>
        <v>607.67768771693329</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113637.99</v>
      </c>
      <c r="E199" s="192">
        <v>690552.71</v>
      </c>
      <c r="F199" s="71">
        <f t="shared" ref="F199:F202" si="30">IF(D199&gt;0,IF(E199/D199&gt;=100,"&gt;&gt;100",E199/D199*100),"-")</f>
        <v>607.67768771693329</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v>0</v>
      </c>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1528373.27</v>
      </c>
      <c r="E219" s="79">
        <f t="shared" si="34"/>
        <v>821437.21</v>
      </c>
      <c r="F219" s="71">
        <f t="shared" si="1"/>
        <v>53.745850318358414</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1528373.27</v>
      </c>
      <c r="E220" s="79">
        <f t="shared" si="35"/>
        <v>821437.21</v>
      </c>
      <c r="F220" s="71">
        <f t="shared" si="1"/>
        <v>53.745850318358414</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1528373.27</v>
      </c>
      <c r="E225" s="192">
        <v>821437.21</v>
      </c>
      <c r="F225" s="71">
        <f t="shared" si="1"/>
        <v>53.745850318358414</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0</v>
      </c>
      <c r="E247" s="192">
        <v>45454.91</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8482995.2100000009</v>
      </c>
      <c r="E251" s="79">
        <f>+E252+E255-E264+E274+E291</f>
        <v>10744592.880000003</v>
      </c>
      <c r="F251" s="71">
        <f t="shared" si="1"/>
        <v>126.66036717000577</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7944256.120000001</v>
      </c>
      <c r="E252" s="79">
        <f>E253-E254</f>
        <v>11277871.010000002</v>
      </c>
      <c r="F252" s="71">
        <f t="shared" si="1"/>
        <v>141.96258075828501</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9472629.3900000006</v>
      </c>
      <c r="E253" s="192">
        <v>12099308.220000001</v>
      </c>
      <c r="F253" s="71">
        <f t="shared" si="1"/>
        <v>127.72914173938774</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1528373.27</v>
      </c>
      <c r="E254" s="192">
        <v>821437.21</v>
      </c>
      <c r="F254" s="71">
        <f t="shared" si="1"/>
        <v>53.745850318358414</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123579.39000000013</v>
      </c>
      <c r="E255" s="79">
        <f>E256-E260</f>
        <v>-941551.02</v>
      </c>
      <c r="F255" s="71">
        <f t="shared" si="1"/>
        <v>-761.89971483108877</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3006530.33</v>
      </c>
      <c r="E256" s="79">
        <f>SUM(E257:E259)</f>
        <v>2457712.67</v>
      </c>
      <c r="F256" s="71">
        <f t="shared" si="1"/>
        <v>81.745813287704294</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1478157.05</v>
      </c>
      <c r="E257" s="192">
        <v>1636275.45</v>
      </c>
      <c r="F257" s="71">
        <f t="shared" si="1"/>
        <v>110.69699596534753</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1528373.28</v>
      </c>
      <c r="E259" s="192">
        <v>821437.22</v>
      </c>
      <c r="F259" s="71">
        <f t="shared" si="1"/>
        <v>53.745850620994887</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2882950.94</v>
      </c>
      <c r="E260" s="79">
        <f>SUM(E261:E263)</f>
        <v>3399263.69</v>
      </c>
      <c r="F260" s="71">
        <f t="shared" si="1"/>
        <v>117.90917572811696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2882950.94</v>
      </c>
      <c r="E262" s="192">
        <v>3399263.69</v>
      </c>
      <c r="F262" s="71">
        <f t="shared" si="1"/>
        <v>117.90917572811696</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2760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v>0</v>
      </c>
      <c r="E271" s="192">
        <v>2760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415159.7</v>
      </c>
      <c r="E274" s="79">
        <f>SUM(E275:E277)+SUM(E286:E290)</f>
        <v>411032.89</v>
      </c>
      <c r="F274" s="71">
        <f t="shared" si="1"/>
        <v>99.005970473531022</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5584.95</v>
      </c>
      <c r="E286" s="192">
        <v>27033.61</v>
      </c>
      <c r="F286" s="71">
        <f t="shared" si="39"/>
        <v>484.04390370549424</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409574.75</v>
      </c>
      <c r="E287" s="192">
        <v>383716.07</v>
      </c>
      <c r="F287" s="71">
        <f t="shared" si="39"/>
        <v>93.686456501529946</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0</v>
      </c>
      <c r="E288" s="192">
        <v>283.20999999999998</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1427891.82</v>
      </c>
      <c r="E297" s="79">
        <f t="shared" si="42"/>
        <v>4967613.8899999997</v>
      </c>
      <c r="F297" s="71">
        <f t="shared" si="1"/>
        <v>347.89847665070306</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1427891.82</v>
      </c>
      <c r="E298" s="193">
        <v>4967613.8899999997</v>
      </c>
      <c r="F298" s="75">
        <f t="shared" si="1"/>
        <v>347.89847665070306</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8502.5499999999993</v>
      </c>
      <c r="E300" s="192">
        <v>0</v>
      </c>
      <c r="F300" s="71">
        <f t="shared" ref="F300:F365" si="43">IF(D300&gt;0,IF(E300/D300&gt;=100,"&gt;&gt;100",E300/D300*100),"-")</f>
        <v>0</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334270.09999999998</v>
      </c>
      <c r="E302" s="192">
        <v>301282.03999999998</v>
      </c>
      <c r="F302" s="71">
        <f t="shared" si="43"/>
        <v>90.131315962749881</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150</v>
      </c>
      <c r="E303" s="192">
        <v>21036.55</v>
      </c>
      <c r="F303" s="71" t="str">
        <f t="shared" si="43"/>
        <v>&gt;&gt;100</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368</v>
      </c>
      <c r="E308" s="192">
        <v>5057.3500000000004</v>
      </c>
      <c r="F308" s="71">
        <f t="shared" si="43"/>
        <v>1374.279891304348</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1584.58</v>
      </c>
      <c r="E309" s="192">
        <v>7889.57</v>
      </c>
      <c r="F309" s="71">
        <f t="shared" si="43"/>
        <v>497.89660351638918</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0</v>
      </c>
      <c r="E336" s="192">
        <v>104524.09</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163554.12</v>
      </c>
      <c r="E337" s="192">
        <v>168585.79</v>
      </c>
      <c r="F337" s="71">
        <f t="shared" si="43"/>
        <v>103.07645567106474</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v>489208.24</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113637.99</v>
      </c>
      <c r="E339" s="192">
        <v>201344.47</v>
      </c>
      <c r="F339" s="71">
        <f t="shared" si="43"/>
        <v>177.18059779128441</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1528373.27</v>
      </c>
      <c r="E343" s="192">
        <v>821437.21</v>
      </c>
      <c r="F343" s="71">
        <f t="shared" si="43"/>
        <v>53.745850318358414</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7544.2</v>
      </c>
      <c r="E344" s="192">
        <v>0</v>
      </c>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20773.28</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v>0</v>
      </c>
      <c r="E367" s="192">
        <v>16636.240000000002</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v>0</v>
      </c>
      <c r="E368" s="192">
        <v>8045.39</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0</v>
      </c>
      <c r="E387" s="192">
        <v>136101</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1427891.82</v>
      </c>
      <c r="E391" s="288">
        <v>3279041.45</v>
      </c>
      <c r="F391" s="263">
        <f t="shared" si="44"/>
        <v>229.64214824061392</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1552471.44</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2834</v>
      </c>
      <c r="C5" s="138" t="s">
        <v>2136</v>
      </c>
      <c r="D5" s="58">
        <f t="shared" ref="D5:E5" si="0">D6+D10+D13+SUM(D17:D21)</f>
        <v>595047.31999999995</v>
      </c>
      <c r="E5" s="58">
        <f t="shared" si="0"/>
        <v>667972.43999999994</v>
      </c>
      <c r="F5" s="59">
        <f t="shared" ref="F5:F141" si="1">IF(D5&gt;0,IF(E5/D5&gt;=100,"&gt;&gt;100",E5/D5*100),"-")</f>
        <v>112.25534802845596</v>
      </c>
      <c r="G5" s="42"/>
      <c r="H5" s="42"/>
      <c r="I5" s="42"/>
      <c r="J5" s="42"/>
      <c r="K5" s="42"/>
      <c r="L5" s="42"/>
      <c r="M5" s="42"/>
      <c r="N5" s="42"/>
      <c r="O5" s="42"/>
      <c r="P5" s="42"/>
      <c r="Q5" s="42"/>
      <c r="R5" s="42"/>
      <c r="S5" s="42"/>
      <c r="T5" s="42"/>
      <c r="U5" s="42"/>
      <c r="V5" s="42"/>
      <c r="W5" s="42"/>
      <c r="X5" s="42"/>
      <c r="Y5" s="42"/>
    </row>
    <row r="6" spans="1:25" ht="24" x14ac:dyDescent="0.2">
      <c r="A6" s="57" t="s">
        <v>2138</v>
      </c>
      <c r="B6" s="183" t="s">
        <v>2835</v>
      </c>
      <c r="C6" s="139" t="s">
        <v>2138</v>
      </c>
      <c r="D6" s="60">
        <f t="shared" ref="D6:E6" si="2">SUM(D7:D9)</f>
        <v>592512.91999999993</v>
      </c>
      <c r="E6" s="60">
        <f t="shared" si="2"/>
        <v>667972.43999999994</v>
      </c>
      <c r="F6" s="45">
        <f t="shared" si="1"/>
        <v>112.73550625697749</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572808.46</v>
      </c>
      <c r="E7" s="194">
        <v>639470.23</v>
      </c>
      <c r="F7" s="45">
        <f t="shared" si="1"/>
        <v>111.63770695705158</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19704.46</v>
      </c>
      <c r="E8" s="194">
        <v>28502.21</v>
      </c>
      <c r="F8" s="45">
        <f t="shared" si="1"/>
        <v>144.648521197739</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2534.4</v>
      </c>
      <c r="E13" s="60">
        <f t="shared" si="4"/>
        <v>0</v>
      </c>
      <c r="F13" s="45">
        <f t="shared" si="1"/>
        <v>0</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2534.4</v>
      </c>
      <c r="E16" s="194">
        <v>0</v>
      </c>
      <c r="F16" s="45">
        <f t="shared" si="1"/>
        <v>0</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2865</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2876</v>
      </c>
      <c r="C28" s="139" t="s">
        <v>2199</v>
      </c>
      <c r="D28" s="60">
        <f t="shared" ref="D28:E28" si="6">SUM(D29:D34)</f>
        <v>67680.28</v>
      </c>
      <c r="E28" s="60">
        <f t="shared" si="6"/>
        <v>46088.61</v>
      </c>
      <c r="F28" s="45">
        <f t="shared" si="1"/>
        <v>68.097546286747047</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67680.28</v>
      </c>
      <c r="E30" s="194">
        <v>46088.61</v>
      </c>
      <c r="F30" s="45">
        <f t="shared" si="1"/>
        <v>68.097546286747047</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2889</v>
      </c>
      <c r="C35" s="139" t="s">
        <v>2201</v>
      </c>
      <c r="D35" s="60">
        <f t="shared" ref="D35:E35" si="7">D36+D39+D43+D50+D54+D60+D61+D66+D74</f>
        <v>39186.43</v>
      </c>
      <c r="E35" s="60">
        <f t="shared" si="7"/>
        <v>326.7</v>
      </c>
      <c r="F35" s="45">
        <f t="shared" si="1"/>
        <v>0.83370697458278287</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2890</v>
      </c>
      <c r="C36" s="139" t="s">
        <v>2203</v>
      </c>
      <c r="D36" s="60">
        <f t="shared" ref="D36:E36" si="8">SUM(D37:D38)</f>
        <v>39186.43</v>
      </c>
      <c r="E36" s="60">
        <f t="shared" si="8"/>
        <v>326.7</v>
      </c>
      <c r="F36" s="45">
        <f t="shared" si="1"/>
        <v>0.83370697458278287</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39186.43</v>
      </c>
      <c r="E37" s="194">
        <v>326.7</v>
      </c>
      <c r="F37" s="45">
        <f t="shared" si="1"/>
        <v>0.83370697458278287</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2895</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2964</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2965</v>
      </c>
      <c r="C75" s="139" t="s">
        <v>2209</v>
      </c>
      <c r="D75" s="60">
        <f t="shared" ref="D75:E75" si="15">SUM(D76:D81)</f>
        <v>279525.89999999997</v>
      </c>
      <c r="E75" s="60">
        <f t="shared" si="15"/>
        <v>119356.66</v>
      </c>
      <c r="F75" s="45">
        <f t="shared" si="1"/>
        <v>42.699678276682064</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2966</v>
      </c>
      <c r="C76" s="139" t="s">
        <v>2211</v>
      </c>
      <c r="D76" s="194">
        <v>261321.49</v>
      </c>
      <c r="E76" s="194">
        <v>89109.25</v>
      </c>
      <c r="F76" s="45">
        <f t="shared" si="1"/>
        <v>34.099472645743759</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2967</v>
      </c>
      <c r="C77" s="139" t="s">
        <v>2213</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2968</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2969</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2970</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2971</v>
      </c>
      <c r="C81" s="139" t="s">
        <v>2221</v>
      </c>
      <c r="D81" s="194">
        <v>18204.41</v>
      </c>
      <c r="E81" s="194">
        <v>30247.41</v>
      </c>
      <c r="F81" s="45">
        <f t="shared" si="1"/>
        <v>166.15429997456661</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2972</v>
      </c>
      <c r="C82" s="139" t="s">
        <v>2223</v>
      </c>
      <c r="D82" s="60">
        <f t="shared" ref="D82:E82" si="16">SUM(D83:D88)</f>
        <v>2808693.11</v>
      </c>
      <c r="E82" s="60">
        <f t="shared" si="16"/>
        <v>3722993.16</v>
      </c>
      <c r="F82" s="45">
        <f t="shared" si="1"/>
        <v>132.55250802391865</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2973</v>
      </c>
      <c r="C83" s="139" t="s">
        <v>2225</v>
      </c>
      <c r="D83" s="194">
        <v>163691.42000000001</v>
      </c>
      <c r="E83" s="194">
        <v>132994.07</v>
      </c>
      <c r="F83" s="45">
        <f t="shared" si="1"/>
        <v>81.246817945619881</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2974</v>
      </c>
      <c r="C84" s="139" t="s">
        <v>2227</v>
      </c>
      <c r="D84" s="194">
        <v>2585928.6800000002</v>
      </c>
      <c r="E84" s="194">
        <v>3548107.62</v>
      </c>
      <c r="F84" s="45">
        <f t="shared" si="1"/>
        <v>137.20825510160628</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2975</v>
      </c>
      <c r="C85" s="139" t="s">
        <v>2229</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2976</v>
      </c>
      <c r="C86" s="139" t="s">
        <v>2231</v>
      </c>
      <c r="D86" s="194">
        <v>59073.01</v>
      </c>
      <c r="E86" s="194">
        <v>41891.47</v>
      </c>
      <c r="F86" s="45">
        <f t="shared" si="1"/>
        <v>70.914737542576546</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2977</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328350.56999999995</v>
      </c>
      <c r="E107" s="60">
        <f t="shared" si="21"/>
        <v>389784.14</v>
      </c>
      <c r="F107" s="45">
        <f t="shared" si="1"/>
        <v>118.70974976531944</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159730</v>
      </c>
      <c r="E108" s="194">
        <v>210528.95</v>
      </c>
      <c r="F108" s="45">
        <f t="shared" si="1"/>
        <v>131.80301133162212</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140138.47</v>
      </c>
      <c r="E109" s="194">
        <v>145911.44</v>
      </c>
      <c r="F109" s="45">
        <f t="shared" si="1"/>
        <v>104.1194755444383</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17719.099999999999</v>
      </c>
      <c r="E111" s="194">
        <v>21343.75</v>
      </c>
      <c r="F111" s="45">
        <f t="shared" si="1"/>
        <v>120.4561744106642</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10763</v>
      </c>
      <c r="E113" s="194">
        <v>12000</v>
      </c>
      <c r="F113" s="45">
        <f t="shared" si="1"/>
        <v>111.4930781380656</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96153.299999999988</v>
      </c>
      <c r="E114" s="60">
        <f t="shared" si="22"/>
        <v>264255.69</v>
      </c>
      <c r="F114" s="45">
        <f t="shared" si="1"/>
        <v>274.82747862007864</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10136.43</v>
      </c>
      <c r="E115" s="60">
        <f t="shared" si="23"/>
        <v>264255.69</v>
      </c>
      <c r="F115" s="45">
        <f t="shared" si="1"/>
        <v>2606.9897389909465</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7026.43</v>
      </c>
      <c r="E116" s="194">
        <v>173646.41</v>
      </c>
      <c r="F116" s="45">
        <f t="shared" si="1"/>
        <v>2471.3319566266227</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3110</v>
      </c>
      <c r="E117" s="194">
        <v>90609.279999999999</v>
      </c>
      <c r="F117" s="45">
        <f t="shared" si="1"/>
        <v>2913.4816720257236</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86016.87</v>
      </c>
      <c r="E125" s="194">
        <v>0</v>
      </c>
      <c r="F125" s="45">
        <f t="shared" si="1"/>
        <v>0</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638210.92000000004</v>
      </c>
      <c r="E129" s="60">
        <f t="shared" si="26"/>
        <v>880812.85</v>
      </c>
      <c r="F129" s="45">
        <f t="shared" si="1"/>
        <v>138.0128140082592</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147231.04999999999</v>
      </c>
      <c r="E135" s="194">
        <v>199110.34</v>
      </c>
      <c r="F135" s="45">
        <f t="shared" si="1"/>
        <v>135.23665014954386</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290647.45</v>
      </c>
      <c r="E136" s="194">
        <v>436937.41</v>
      </c>
      <c r="F136" s="45">
        <f t="shared" si="1"/>
        <v>150.33244227671702</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68323.5</v>
      </c>
      <c r="E137" s="194">
        <v>38406.639999999999</v>
      </c>
      <c r="F137" s="45">
        <f t="shared" si="1"/>
        <v>56.2129282018632</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29400</v>
      </c>
      <c r="E138" s="194">
        <v>46980</v>
      </c>
      <c r="F138" s="45">
        <f t="shared" si="1"/>
        <v>159.79591836734696</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102608.92</v>
      </c>
      <c r="E140" s="194">
        <v>159378.46</v>
      </c>
      <c r="F140" s="45">
        <f t="shared" si="1"/>
        <v>155.32612564287783</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4852847.83</v>
      </c>
      <c r="E141" s="81">
        <f t="shared" si="28"/>
        <v>6091590.25</v>
      </c>
      <c r="F141" s="61">
        <f t="shared" si="1"/>
        <v>125.52609237697855</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491520.51</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487366.93</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487366.93</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v>0</v>
      </c>
      <c r="E8" s="195">
        <v>0</v>
      </c>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v>0</v>
      </c>
      <c r="E9" s="195">
        <v>487366.93</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3095</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v>0</v>
      </c>
      <c r="E12" s="195">
        <v>0</v>
      </c>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v>0</v>
      </c>
      <c r="E13" s="195">
        <v>0</v>
      </c>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v>0</v>
      </c>
      <c r="E15" s="195">
        <v>0</v>
      </c>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v>0</v>
      </c>
      <c r="E16" s="283">
        <v>0</v>
      </c>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v>0</v>
      </c>
      <c r="E17" s="283">
        <v>0</v>
      </c>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v>0</v>
      </c>
      <c r="E18" s="283">
        <v>0</v>
      </c>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v>0</v>
      </c>
      <c r="E19" s="283">
        <v>0</v>
      </c>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v>0</v>
      </c>
      <c r="E20" s="283">
        <v>0</v>
      </c>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v>0</v>
      </c>
      <c r="E21" s="195">
        <v>0</v>
      </c>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4153.58</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v>0</v>
      </c>
      <c r="E24" s="195">
        <v>0</v>
      </c>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v>0</v>
      </c>
      <c r="E25" s="195">
        <v>0</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3123</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v>0</v>
      </c>
      <c r="E27" s="283">
        <v>0</v>
      </c>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4153.58</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v>0</v>
      </c>
      <c r="E31" s="195">
        <v>0</v>
      </c>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v>0</v>
      </c>
      <c r="E32" s="283">
        <v>0</v>
      </c>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v>0</v>
      </c>
      <c r="E33" s="283">
        <v>0</v>
      </c>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v>0</v>
      </c>
      <c r="E34" s="283">
        <v>0</v>
      </c>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v>0</v>
      </c>
      <c r="E35" s="283">
        <v>0</v>
      </c>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v>0</v>
      </c>
      <c r="E36" s="283">
        <v>4153.58</v>
      </c>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v>0</v>
      </c>
      <c r="E37" s="195">
        <v>0</v>
      </c>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v>0</v>
      </c>
      <c r="E40" s="195">
        <v>0</v>
      </c>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v>0</v>
      </c>
      <c r="E41" s="195">
        <v>0</v>
      </c>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v>0</v>
      </c>
      <c r="E42" s="283">
        <v>0</v>
      </c>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v>0</v>
      </c>
      <c r="E43" s="195">
        <v>0</v>
      </c>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v>0</v>
      </c>
      <c r="E45" s="195">
        <v>0</v>
      </c>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v>0</v>
      </c>
      <c r="E46" s="195">
        <v>0</v>
      </c>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v>0</v>
      </c>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v>0</v>
      </c>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1805565.38</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9585706.8900000006</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3162</v>
      </c>
      <c r="C8" s="139" t="s">
        <v>3163</v>
      </c>
      <c r="D8" s="34">
        <f>SUM(D9:D16)</f>
        <v>3580550.22</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925089.55</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1041744.27</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37765.660000000003</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132322.70000000001</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36338.480000000003</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338392.88</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463499.66</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605397.02</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3117593.18</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2641494.15</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2641494.15</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246069.34</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9560717.5599999987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3195</v>
      </c>
      <c r="C27" s="139" t="s">
        <v>3196</v>
      </c>
      <c r="D27" s="34">
        <f>SUM(D28:D35)</f>
        <v>3470994.46</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884601.07</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948953.88</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40096.33</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132187.10999999999</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35738.480000000003</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352316.36</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440296.33</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636804.9</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2540678.46</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3348430.21</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3348430.21</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200614.43</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1830554.7100000009</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639187.24</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3229</v>
      </c>
      <c r="C51" s="139" t="s">
        <v>3230</v>
      </c>
      <c r="D51" s="34">
        <f>D52+D57+D62+D67+D72+D77+D82+D87</f>
        <v>104524.09</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125.02</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125.02</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91906.67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14857.87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9379.99</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67668.81</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381.98</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381.98</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135.59</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v>135.59</v>
      </c>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150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v>150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8600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v>8600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v>0</v>
      </c>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3224.83</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924.3</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v>2300.5300000000002</v>
      </c>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489208.23999999993</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442933.66</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26550.98</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v>19723.599999999999</v>
      </c>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0</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45454.91</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1191367.47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3140</v>
      </c>
      <c r="C106" s="139" t="s">
        <v>3296</v>
      </c>
      <c r="D106" s="199">
        <v>168585.79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201344.47</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821437.21</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9</v>
      </c>
      <c r="G3" s="96">
        <f>IF(RefStr!C13&lt;&gt;"",INT(VALUE(MID(RefStr!C13,1,4))),0)</f>
        <v>2025</v>
      </c>
      <c r="H3" s="100">
        <f>IF(RefStr!C13&lt;&gt;"",INT(VALUE(MID(RefStr!C13,6,2))),0)</f>
        <v>12</v>
      </c>
      <c r="I3" s="101">
        <f>RefStr!C10*1</f>
        <v>23</v>
      </c>
      <c r="J3" s="102" t="str">
        <f>RefStr!H7</f>
        <v>DA</v>
      </c>
      <c r="K3" s="100" t="str">
        <f>RefStr!H9</f>
        <v>DA</v>
      </c>
      <c r="L3" s="100" t="str">
        <f>RefStr!H10</f>
        <v>DA</v>
      </c>
      <c r="M3" s="100" t="str">
        <f>RefStr!H8</f>
        <v>DA</v>
      </c>
      <c r="N3" s="100" t="str">
        <f>RefStr!H11</f>
        <v>DA</v>
      </c>
      <c r="O3" s="103">
        <f>RefStr!C6</f>
        <v>36276</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3541</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3542</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Cerna</cp:lastModifiedBy>
  <cp:lastPrinted>2025-11-26T12:43:51Z</cp:lastPrinted>
  <dcterms:created xsi:type="dcterms:W3CDTF">2022-04-01T05:14:30Z</dcterms:created>
  <dcterms:modified xsi:type="dcterms:W3CDTF">2026-03-12T11:05:08Z</dcterms:modified>
</cp:coreProperties>
</file>