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Blanka\Desktop\"/>
    </mc:Choice>
  </mc:AlternateContent>
  <xr:revisionPtr revIDLastSave="0" documentId="13_ncr:1_{53F15EB1-1EFA-472A-9FB4-EE4D90166666}" xr6:coauthVersionLast="47"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C1663" i="1" s="1"/>
  <c r="G1663" i="1" s="1"/>
  <c r="D82" i="8"/>
  <c r="D77" i="8"/>
  <c r="D72" i="8"/>
  <c r="D67" i="8"/>
  <c r="D62" i="8"/>
  <c r="D57" i="8"/>
  <c r="D52" i="8"/>
  <c r="D51" i="8"/>
  <c r="D46" i="8"/>
  <c r="D37" i="8"/>
  <c r="D27" i="8"/>
  <c r="D25" i="8" s="1"/>
  <c r="C1601" i="1" s="1"/>
  <c r="D18" i="8"/>
  <c r="D8" i="8"/>
  <c r="D6" i="8" s="1"/>
  <c r="E44" i="7"/>
  <c r="D44" i="7"/>
  <c r="E39" i="7"/>
  <c r="E38" i="7" s="1"/>
  <c r="I35" i="3" s="1"/>
  <c r="D39" i="7"/>
  <c r="D38" i="7"/>
  <c r="E30" i="7"/>
  <c r="D1562" i="1" s="1"/>
  <c r="G1562" i="1" s="1"/>
  <c r="D30" i="7"/>
  <c r="E23" i="7"/>
  <c r="D23" i="7"/>
  <c r="E22" i="7"/>
  <c r="D1554" i="1" s="1"/>
  <c r="D22" i="7"/>
  <c r="E14" i="7"/>
  <c r="D14" i="7"/>
  <c r="E7" i="7"/>
  <c r="E6" i="7" s="1"/>
  <c r="E5" i="7" s="1"/>
  <c r="I33" i="3" s="1"/>
  <c r="D7" i="7"/>
  <c r="D6" i="7" s="1"/>
  <c r="D5" i="7" s="1"/>
  <c r="H33" i="3"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E35" i="6" s="1"/>
  <c r="D39" i="6"/>
  <c r="F39" i="6" s="1"/>
  <c r="F38" i="6"/>
  <c r="F37" i="6"/>
  <c r="F36" i="6"/>
  <c r="E36" i="6"/>
  <c r="D36" i="6"/>
  <c r="D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E259" i="5"/>
  <c r="E254" i="5" s="1"/>
  <c r="D259" i="5"/>
  <c r="F259" i="5" s="1"/>
  <c r="F258" i="5"/>
  <c r="F257" i="5"/>
  <c r="F256" i="5"/>
  <c r="F255" i="5"/>
  <c r="E255" i="5"/>
  <c r="D255" i="5"/>
  <c r="F253" i="5"/>
  <c r="F252" i="5"/>
  <c r="F251" i="5"/>
  <c r="E251" i="5"/>
  <c r="D251" i="5"/>
  <c r="F249" i="5"/>
  <c r="F248" i="5"/>
  <c r="E247" i="5"/>
  <c r="D247" i="5"/>
  <c r="F247" i="5" s="1"/>
  <c r="F246" i="5"/>
  <c r="F245" i="5"/>
  <c r="F244" i="5"/>
  <c r="F243" i="5"/>
  <c r="F242" i="5"/>
  <c r="F241" i="5"/>
  <c r="F240" i="5"/>
  <c r="F239" i="5"/>
  <c r="F238" i="5"/>
  <c r="F237" i="5"/>
  <c r="E236" i="5"/>
  <c r="E218" i="5"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E203" i="5"/>
  <c r="D203" i="5"/>
  <c r="E202" i="5"/>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D180" i="5"/>
  <c r="F180" i="5" s="1"/>
  <c r="F179" i="5"/>
  <c r="F178" i="5"/>
  <c r="E177" i="5"/>
  <c r="E176" i="5" s="1"/>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152" i="1" s="1"/>
  <c r="D150" i="5"/>
  <c r="F149" i="5"/>
  <c r="F148"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9" i="5" s="1"/>
  <c r="D88" i="5"/>
  <c r="F88" i="5" s="1"/>
  <c r="F87" i="5"/>
  <c r="F86" i="5"/>
  <c r="F85" i="5"/>
  <c r="F84" i="5"/>
  <c r="F83" i="5"/>
  <c r="E82" i="5"/>
  <c r="D82" i="5"/>
  <c r="F82" i="5" s="1"/>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E12" i="5" s="1"/>
  <c r="E7"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E629" i="4" s="1"/>
  <c r="D630" i="4"/>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F603" i="4"/>
  <c r="E603" i="4"/>
  <c r="D603" i="4"/>
  <c r="F602" i="4"/>
  <c r="F601" i="4"/>
  <c r="F600" i="4"/>
  <c r="F599" i="4"/>
  <c r="F598" i="4"/>
  <c r="E598" i="4"/>
  <c r="D598" i="4"/>
  <c r="D597" i="4"/>
  <c r="F596" i="4"/>
  <c r="F595" i="4"/>
  <c r="F594" i="4"/>
  <c r="E594" i="4"/>
  <c r="D588" i="1" s="1"/>
  <c r="D594" i="4"/>
  <c r="F593" i="4"/>
  <c r="F592" i="4"/>
  <c r="F591" i="4"/>
  <c r="E591" i="4"/>
  <c r="D591" i="4"/>
  <c r="F590" i="4"/>
  <c r="F589" i="4"/>
  <c r="E589" i="4"/>
  <c r="D589" i="4"/>
  <c r="F588" i="4"/>
  <c r="F587" i="4"/>
  <c r="F586" i="4"/>
  <c r="E585" i="4"/>
  <c r="D585" i="4"/>
  <c r="E584" i="4"/>
  <c r="D578" i="1" s="1"/>
  <c r="F583" i="4"/>
  <c r="F582" i="4"/>
  <c r="F581" i="4"/>
  <c r="E581" i="4"/>
  <c r="D581" i="4"/>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56" i="1" s="1"/>
  <c r="H556" i="1" s="1"/>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4" i="4"/>
  <c r="F533" i="4"/>
  <c r="E532" i="4"/>
  <c r="D532" i="4"/>
  <c r="F532" i="4" s="1"/>
  <c r="F531" i="4"/>
  <c r="F530" i="4"/>
  <c r="F529" i="4"/>
  <c r="E529" i="4"/>
  <c r="E522" i="4" s="1"/>
  <c r="D529" i="4"/>
  <c r="F528" i="4"/>
  <c r="F527" i="4"/>
  <c r="F526" i="4"/>
  <c r="E526" i="4"/>
  <c r="D526" i="4"/>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E491" i="4" s="1"/>
  <c r="D502" i="4"/>
  <c r="F501" i="4"/>
  <c r="F500" i="4"/>
  <c r="F499" i="4"/>
  <c r="F498" i="4"/>
  <c r="E497" i="4"/>
  <c r="D497" i="4"/>
  <c r="F496" i="4"/>
  <c r="F495" i="4"/>
  <c r="F494" i="4"/>
  <c r="F493" i="4"/>
  <c r="F492" i="4"/>
  <c r="E492" i="4"/>
  <c r="D492" i="4"/>
  <c r="F490" i="4"/>
  <c r="F489" i="4"/>
  <c r="F488" i="4"/>
  <c r="E488" i="4"/>
  <c r="D488" i="4"/>
  <c r="F487" i="4"/>
  <c r="F486" i="4"/>
  <c r="E485" i="4"/>
  <c r="D485" i="4"/>
  <c r="F484" i="4"/>
  <c r="F483" i="4"/>
  <c r="F482" i="4"/>
  <c r="F481" i="4"/>
  <c r="F480" i="4"/>
  <c r="E480" i="4"/>
  <c r="D480" i="4"/>
  <c r="E479" i="4"/>
  <c r="F478" i="4"/>
  <c r="F477" i="4"/>
  <c r="F476" i="4"/>
  <c r="E476" i="4"/>
  <c r="D476" i="4"/>
  <c r="F475" i="4"/>
  <c r="F474" i="4"/>
  <c r="E473" i="4"/>
  <c r="D473" i="4"/>
  <c r="F473" i="4" s="1"/>
  <c r="F472" i="4"/>
  <c r="F471" i="4"/>
  <c r="E470" i="4"/>
  <c r="D470" i="4"/>
  <c r="F469" i="4"/>
  <c r="F468" i="4"/>
  <c r="F467" i="4"/>
  <c r="E467" i="4"/>
  <c r="E466" i="4" s="1"/>
  <c r="D460" i="1"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E430" i="4" s="1"/>
  <c r="D431" i="4"/>
  <c r="F428" i="4"/>
  <c r="E428" i="4"/>
  <c r="D428" i="4"/>
  <c r="E427" i="4"/>
  <c r="D422" i="1" s="1"/>
  <c r="H422" i="1" s="1"/>
  <c r="D427" i="4"/>
  <c r="E426" i="4"/>
  <c r="D426" i="4"/>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D366" i="4"/>
  <c r="F366" i="4" s="1"/>
  <c r="F365" i="4"/>
  <c r="F364" i="4"/>
  <c r="F363" i="4"/>
  <c r="F362" i="4"/>
  <c r="E362" i="4"/>
  <c r="D362" i="4"/>
  <c r="E361" i="4"/>
  <c r="F359" i="4"/>
  <c r="F358" i="4"/>
  <c r="E358" i="4"/>
  <c r="D358" i="4"/>
  <c r="F357" i="4"/>
  <c r="F356" i="4"/>
  <c r="F355" i="4"/>
  <c r="E355" i="4"/>
  <c r="D355" i="4"/>
  <c r="F354" i="4"/>
  <c r="E354" i="4"/>
  <c r="D354" i="4"/>
  <c r="F353" i="4"/>
  <c r="F352" i="4"/>
  <c r="F351" i="4"/>
  <c r="F350" i="4"/>
  <c r="E349" i="4"/>
  <c r="D344" i="1" s="1"/>
  <c r="D349" i="4"/>
  <c r="F349" i="4" s="1"/>
  <c r="F348" i="4"/>
  <c r="F347" i="4"/>
  <c r="F346" i="4"/>
  <c r="E346" i="4"/>
  <c r="D341" i="1" s="1"/>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2" i="1" s="1"/>
  <c r="D327" i="4"/>
  <c r="F326" i="4"/>
  <c r="F325" i="4"/>
  <c r="F324" i="4"/>
  <c r="F323" i="4"/>
  <c r="E322" i="4"/>
  <c r="D322" i="4"/>
  <c r="F320" i="4"/>
  <c r="F319" i="4"/>
  <c r="F318" i="4"/>
  <c r="F317" i="4"/>
  <c r="F316" i="4"/>
  <c r="F315" i="4"/>
  <c r="E314" i="4"/>
  <c r="D314" i="4"/>
  <c r="F314" i="4" s="1"/>
  <c r="F313" i="4"/>
  <c r="F312" i="4"/>
  <c r="F311" i="4"/>
  <c r="F310" i="4"/>
  <c r="E310" i="4"/>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D273" i="4"/>
  <c r="F272" i="4"/>
  <c r="F271" i="4"/>
  <c r="F270" i="4"/>
  <c r="F269" i="4"/>
  <c r="E269" i="4"/>
  <c r="D269" i="4"/>
  <c r="F268" i="4"/>
  <c r="F267" i="4"/>
  <c r="F266" i="4"/>
  <c r="F265" i="4"/>
  <c r="F264" i="4"/>
  <c r="F263" i="4"/>
  <c r="E263" i="4"/>
  <c r="D263" i="4"/>
  <c r="E262" i="4"/>
  <c r="D262" i="4"/>
  <c r="F261" i="4"/>
  <c r="F260" i="4"/>
  <c r="F259" i="4"/>
  <c r="F258" i="4"/>
  <c r="E257" i="4"/>
  <c r="D257" i="4"/>
  <c r="F257" i="4" s="1"/>
  <c r="F256" i="4"/>
  <c r="F255" i="4"/>
  <c r="E254" i="4"/>
  <c r="D254" i="4"/>
  <c r="F254" i="4" s="1"/>
  <c r="F253" i="4"/>
  <c r="F252" i="4"/>
  <c r="F251" i="4"/>
  <c r="F250" i="4"/>
  <c r="E250" i="4"/>
  <c r="E230" i="4" s="1"/>
  <c r="D250" i="4"/>
  <c r="F249" i="4"/>
  <c r="F248" i="4"/>
  <c r="F247" i="4"/>
  <c r="E246" i="4"/>
  <c r="D246" i="4"/>
  <c r="F245" i="4"/>
  <c r="F244" i="4"/>
  <c r="F243" i="4"/>
  <c r="F242" i="4"/>
  <c r="E242" i="4"/>
  <c r="D242" i="4"/>
  <c r="F241" i="4"/>
  <c r="F240" i="4"/>
  <c r="F239" i="4"/>
  <c r="F238" i="4"/>
  <c r="E237" i="4"/>
  <c r="D237" i="4"/>
  <c r="F237" i="4" s="1"/>
  <c r="F236" i="4"/>
  <c r="F235" i="4"/>
  <c r="F234" i="4"/>
  <c r="E234" i="4"/>
  <c r="D234" i="4"/>
  <c r="F233" i="4"/>
  <c r="F232" i="4"/>
  <c r="F231" i="4"/>
  <c r="E231" i="4"/>
  <c r="D231" i="4"/>
  <c r="F229" i="4"/>
  <c r="F228" i="4"/>
  <c r="F227" i="4"/>
  <c r="F226" i="4"/>
  <c r="F225" i="4"/>
  <c r="E225" i="4"/>
  <c r="D225" i="4"/>
  <c r="F224" i="4"/>
  <c r="F223" i="4"/>
  <c r="F222" i="4"/>
  <c r="E222" i="4"/>
  <c r="D222" i="4"/>
  <c r="F221" i="4"/>
  <c r="E221" i="4"/>
  <c r="D221" i="4"/>
  <c r="F220" i="4"/>
  <c r="F219" i="4"/>
  <c r="F218" i="4"/>
  <c r="F217" i="4"/>
  <c r="E216" i="4"/>
  <c r="D216" i="4"/>
  <c r="F215" i="4"/>
  <c r="F214" i="4"/>
  <c r="F213" i="4"/>
  <c r="F212" i="4"/>
  <c r="F211" i="4"/>
  <c r="F210" i="4"/>
  <c r="F209" i="4"/>
  <c r="F208" i="4"/>
  <c r="E208" i="4"/>
  <c r="D208" i="4"/>
  <c r="F207" i="4"/>
  <c r="F206" i="4"/>
  <c r="F205" i="4"/>
  <c r="F204" i="4"/>
  <c r="F203" i="4"/>
  <c r="E203" i="4"/>
  <c r="D203"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F165" i="4"/>
  <c r="E165" i="4"/>
  <c r="D165" i="4"/>
  <c r="E164" i="4"/>
  <c r="F163" i="4"/>
  <c r="F162" i="4"/>
  <c r="F161" i="4"/>
  <c r="E160" i="4"/>
  <c r="D160" i="4"/>
  <c r="F159" i="4"/>
  <c r="F158" i="4"/>
  <c r="F157" i="4"/>
  <c r="F156" i="4"/>
  <c r="F155" i="4"/>
  <c r="E154" i="4"/>
  <c r="E153" i="4" s="1"/>
  <c r="D154" i="4"/>
  <c r="F151" i="4"/>
  <c r="F150" i="4"/>
  <c r="F149" i="4"/>
  <c r="F148" i="4"/>
  <c r="F147" i="4"/>
  <c r="F146" i="4"/>
  <c r="F145" i="4"/>
  <c r="F144" i="4"/>
  <c r="F143" i="4"/>
  <c r="F142" i="4"/>
  <c r="F141" i="4"/>
  <c r="E141" i="4"/>
  <c r="D141" i="4"/>
  <c r="D140" i="4" s="1"/>
  <c r="F140" i="4" s="1"/>
  <c r="E140" i="4"/>
  <c r="F139" i="4"/>
  <c r="F138" i="4"/>
  <c r="F137" i="4"/>
  <c r="F136" i="4"/>
  <c r="F135" i="4"/>
  <c r="E135" i="4"/>
  <c r="D135" i="4"/>
  <c r="E134" i="4"/>
  <c r="D134" i="4"/>
  <c r="F134" i="4" s="1"/>
  <c r="F133" i="4"/>
  <c r="F132" i="4"/>
  <c r="F131" i="4"/>
  <c r="F130" i="4"/>
  <c r="E129" i="4"/>
  <c r="D129" i="4"/>
  <c r="F129" i="4" s="1"/>
  <c r="F128" i="4"/>
  <c r="F127" i="4"/>
  <c r="E126" i="4"/>
  <c r="E125" i="4" s="1"/>
  <c r="D126" i="4"/>
  <c r="F124" i="4"/>
  <c r="F123" i="4"/>
  <c r="F122" i="4"/>
  <c r="F121" i="4"/>
  <c r="E120" i="4"/>
  <c r="F120" i="4" s="1"/>
  <c r="D120" i="4"/>
  <c r="F119" i="4"/>
  <c r="F118" i="4"/>
  <c r="F117" i="4"/>
  <c r="F116" i="4"/>
  <c r="F115" i="4"/>
  <c r="F114" i="4"/>
  <c r="F113" i="4"/>
  <c r="E112" i="4"/>
  <c r="E106" i="4" s="1"/>
  <c r="D102" i="1" s="1"/>
  <c r="D112" i="4"/>
  <c r="F111" i="4"/>
  <c r="F110" i="4"/>
  <c r="F109" i="4"/>
  <c r="F108" i="4"/>
  <c r="E107" i="4"/>
  <c r="D107" i="4"/>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F83" i="4"/>
  <c r="E83" i="4"/>
  <c r="D83" i="4"/>
  <c r="E82" i="4"/>
  <c r="D78" i="1" s="1"/>
  <c r="F81" i="4"/>
  <c r="F80" i="4"/>
  <c r="F79" i="4"/>
  <c r="F78" i="4"/>
  <c r="E77" i="4"/>
  <c r="D77" i="4"/>
  <c r="F77" i="4" s="1"/>
  <c r="F76" i="4"/>
  <c r="F75" i="4"/>
  <c r="E74" i="4"/>
  <c r="F74" i="4" s="1"/>
  <c r="D74" i="4"/>
  <c r="F73" i="4"/>
  <c r="F72" i="4"/>
  <c r="F71" i="4"/>
  <c r="E71" i="4"/>
  <c r="D71" i="4"/>
  <c r="F70" i="4"/>
  <c r="F69" i="4"/>
  <c r="E68" i="4"/>
  <c r="D68" i="4"/>
  <c r="F68" i="4" s="1"/>
  <c r="F67" i="4"/>
  <c r="F66" i="4"/>
  <c r="F65" i="4"/>
  <c r="F64" i="4"/>
  <c r="E64" i="4"/>
  <c r="D64" i="4"/>
  <c r="F63" i="4"/>
  <c r="F62" i="4"/>
  <c r="E61" i="4"/>
  <c r="D61" i="4"/>
  <c r="F61" i="4" s="1"/>
  <c r="F60" i="4"/>
  <c r="F59" i="4"/>
  <c r="E58" i="4"/>
  <c r="D54" i="1" s="1"/>
  <c r="G54" i="1" s="1"/>
  <c r="D58" i="4"/>
  <c r="F57" i="4"/>
  <c r="F56" i="4"/>
  <c r="F55" i="4"/>
  <c r="F54" i="4"/>
  <c r="E53" i="4"/>
  <c r="D53" i="4"/>
  <c r="F53" i="4" s="1"/>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3" i="1" s="1"/>
  <c r="D8" i="4"/>
  <c r="I41" i="3"/>
  <c r="G41" i="3"/>
  <c r="B41" i="3"/>
  <c r="G40" i="3"/>
  <c r="B40" i="3"/>
  <c r="G39" i="3"/>
  <c r="B39" i="3"/>
  <c r="H38" i="3"/>
  <c r="G38" i="3"/>
  <c r="B38" i="3"/>
  <c r="I36" i="3"/>
  <c r="H36" i="3"/>
  <c r="G36" i="3"/>
  <c r="B36" i="3"/>
  <c r="H35" i="3"/>
  <c r="G35" i="3"/>
  <c r="B35" i="3"/>
  <c r="H34" i="3"/>
  <c r="G34" i="3"/>
  <c r="B34" i="3"/>
  <c r="G33" i="3"/>
  <c r="B33" i="3"/>
  <c r="G31" i="3"/>
  <c r="B31" i="3"/>
  <c r="I30" i="3"/>
  <c r="G30" i="3"/>
  <c r="B30" i="3"/>
  <c r="I29" i="3"/>
  <c r="H29" i="3"/>
  <c r="G29" i="3"/>
  <c r="B29" i="3"/>
  <c r="I28" i="3"/>
  <c r="G28" i="3"/>
  <c r="B28" i="3"/>
  <c r="I27" i="3"/>
  <c r="G27" i="3"/>
  <c r="B27" i="3"/>
  <c r="G25" i="3"/>
  <c r="B25" i="3"/>
  <c r="I24" i="3"/>
  <c r="G24" i="3"/>
  <c r="B24" i="3"/>
  <c r="G23" i="3"/>
  <c r="B23" i="3"/>
  <c r="I22" i="3"/>
  <c r="G22" i="3"/>
  <c r="B22" i="3"/>
  <c r="G20" i="3"/>
  <c r="B20" i="3"/>
  <c r="G19" i="3"/>
  <c r="B19" i="3"/>
  <c r="G18" i="3"/>
  <c r="B18" i="3"/>
  <c r="G17" i="3"/>
  <c r="B17" i="3"/>
  <c r="H10" i="3" a="1"/>
  <c r="H10" i="3"/>
  <c r="C1685" i="1"/>
  <c r="G1684" i="1"/>
  <c r="C1684" i="1"/>
  <c r="H1684" i="1" s="1"/>
  <c r="C1683" i="1"/>
  <c r="H1682" i="1"/>
  <c r="G1682" i="1"/>
  <c r="C1682" i="1"/>
  <c r="H1681" i="1"/>
  <c r="G1681" i="1"/>
  <c r="C1681" i="1"/>
  <c r="C1680" i="1"/>
  <c r="H1679" i="1"/>
  <c r="C1679" i="1"/>
  <c r="G1679" i="1" s="1"/>
  <c r="H1678" i="1"/>
  <c r="G1678" i="1"/>
  <c r="C1678" i="1"/>
  <c r="C1677" i="1"/>
  <c r="G1676" i="1"/>
  <c r="C1676" i="1"/>
  <c r="H1676" i="1" s="1"/>
  <c r="C1675" i="1"/>
  <c r="H1674" i="1"/>
  <c r="G1674" i="1"/>
  <c r="C1674" i="1"/>
  <c r="H1673" i="1"/>
  <c r="G1673" i="1"/>
  <c r="C1673" i="1"/>
  <c r="C1672" i="1"/>
  <c r="H1671" i="1"/>
  <c r="C1671" i="1"/>
  <c r="G1671" i="1" s="1"/>
  <c r="H1670" i="1"/>
  <c r="G1670" i="1"/>
  <c r="C1670" i="1"/>
  <c r="C1669" i="1"/>
  <c r="G1668" i="1"/>
  <c r="C1668" i="1"/>
  <c r="H1668" i="1" s="1"/>
  <c r="C1667" i="1"/>
  <c r="H1666" i="1"/>
  <c r="G1666" i="1"/>
  <c r="C1666" i="1"/>
  <c r="H1665" i="1"/>
  <c r="G1665" i="1"/>
  <c r="C1665" i="1"/>
  <c r="C1664" i="1"/>
  <c r="H1662" i="1"/>
  <c r="G1662" i="1"/>
  <c r="C1662" i="1"/>
  <c r="C1661" i="1"/>
  <c r="G1660" i="1"/>
  <c r="C1660" i="1"/>
  <c r="H1660" i="1" s="1"/>
  <c r="C1659" i="1"/>
  <c r="H1658" i="1"/>
  <c r="G1658" i="1"/>
  <c r="C1658" i="1"/>
  <c r="H1657" i="1"/>
  <c r="G1657" i="1"/>
  <c r="C1657" i="1"/>
  <c r="C1656" i="1"/>
  <c r="H1655" i="1"/>
  <c r="C1655" i="1"/>
  <c r="G1655" i="1" s="1"/>
  <c r="H1654" i="1"/>
  <c r="G1654" i="1"/>
  <c r="C1654" i="1"/>
  <c r="C1653" i="1"/>
  <c r="G1652" i="1"/>
  <c r="C1652" i="1"/>
  <c r="H1652" i="1" s="1"/>
  <c r="C1651" i="1"/>
  <c r="H1650" i="1"/>
  <c r="G1650" i="1"/>
  <c r="C1650" i="1"/>
  <c r="H1649" i="1"/>
  <c r="G1649" i="1"/>
  <c r="C1649" i="1"/>
  <c r="C1648" i="1"/>
  <c r="H1647" i="1"/>
  <c r="C1647" i="1"/>
  <c r="G1647" i="1" s="1"/>
  <c r="H1646" i="1"/>
  <c r="G1646" i="1"/>
  <c r="C1646" i="1"/>
  <c r="C1645" i="1"/>
  <c r="G1644" i="1"/>
  <c r="C1644" i="1"/>
  <c r="H1644" i="1" s="1"/>
  <c r="C1643" i="1"/>
  <c r="H1642" i="1"/>
  <c r="G1642" i="1"/>
  <c r="C1642" i="1"/>
  <c r="H1641" i="1"/>
  <c r="G1641" i="1"/>
  <c r="C1641" i="1"/>
  <c r="C1640" i="1"/>
  <c r="H1639" i="1"/>
  <c r="C1639" i="1"/>
  <c r="G1639" i="1" s="1"/>
  <c r="H1638" i="1"/>
  <c r="G1638" i="1"/>
  <c r="C1638" i="1"/>
  <c r="C1637" i="1"/>
  <c r="G1636" i="1"/>
  <c r="C1636" i="1"/>
  <c r="H1636" i="1" s="1"/>
  <c r="C1635" i="1"/>
  <c r="H1634" i="1"/>
  <c r="G1634" i="1"/>
  <c r="C1634" i="1"/>
  <c r="H1633" i="1"/>
  <c r="G1633" i="1"/>
  <c r="C1633" i="1"/>
  <c r="C1632" i="1"/>
  <c r="H1631" i="1"/>
  <c r="C1631" i="1"/>
  <c r="G1631" i="1" s="1"/>
  <c r="H1630" i="1"/>
  <c r="G1630" i="1"/>
  <c r="C1630" i="1"/>
  <c r="C1629" i="1"/>
  <c r="G1628" i="1"/>
  <c r="C1628" i="1"/>
  <c r="H1628" i="1" s="1"/>
  <c r="C1627" i="1"/>
  <c r="H1626" i="1"/>
  <c r="G1626" i="1"/>
  <c r="C1626" i="1"/>
  <c r="H1625" i="1"/>
  <c r="G1625" i="1"/>
  <c r="C1625" i="1"/>
  <c r="C1624" i="1"/>
  <c r="H1623" i="1"/>
  <c r="C1623" i="1"/>
  <c r="G1623" i="1" s="1"/>
  <c r="H1622" i="1"/>
  <c r="G1622" i="1"/>
  <c r="C1622" i="1"/>
  <c r="C1619" i="1"/>
  <c r="H1618" i="1"/>
  <c r="G1618" i="1"/>
  <c r="C1618" i="1"/>
  <c r="H1617" i="1"/>
  <c r="G1617" i="1"/>
  <c r="C1617" i="1"/>
  <c r="C1616" i="1"/>
  <c r="H1615" i="1"/>
  <c r="C1615" i="1"/>
  <c r="G1615" i="1" s="1"/>
  <c r="H1614" i="1"/>
  <c r="G1614" i="1"/>
  <c r="C1614" i="1"/>
  <c r="C1613" i="1"/>
  <c r="G1612" i="1"/>
  <c r="C1612" i="1"/>
  <c r="H1612" i="1" s="1"/>
  <c r="C1611" i="1"/>
  <c r="H1610" i="1"/>
  <c r="G1610" i="1"/>
  <c r="C1610" i="1"/>
  <c r="H1609" i="1"/>
  <c r="G1609" i="1"/>
  <c r="C1609" i="1"/>
  <c r="C1608" i="1"/>
  <c r="H1607" i="1"/>
  <c r="C1607" i="1"/>
  <c r="G1607" i="1" s="1"/>
  <c r="H1606" i="1"/>
  <c r="G1606" i="1"/>
  <c r="C1606" i="1"/>
  <c r="C1605" i="1"/>
  <c r="G1604" i="1"/>
  <c r="C1604" i="1"/>
  <c r="H1604" i="1" s="1"/>
  <c r="C1603" i="1"/>
  <c r="H1602" i="1"/>
  <c r="G1602" i="1"/>
  <c r="C1602" i="1"/>
  <c r="H1601" i="1"/>
  <c r="G1601" i="1"/>
  <c r="C1600" i="1"/>
  <c r="H1599" i="1"/>
  <c r="C1599" i="1"/>
  <c r="G1599" i="1" s="1"/>
  <c r="H1598" i="1"/>
  <c r="G1598" i="1"/>
  <c r="C1598" i="1"/>
  <c r="C1597" i="1"/>
  <c r="G1596" i="1"/>
  <c r="C1596" i="1"/>
  <c r="H1596" i="1" s="1"/>
  <c r="C1595" i="1"/>
  <c r="H1594" i="1"/>
  <c r="G1594" i="1"/>
  <c r="C1594" i="1"/>
  <c r="H1593" i="1"/>
  <c r="G1593" i="1"/>
  <c r="C1593" i="1"/>
  <c r="C1592" i="1"/>
  <c r="H1591" i="1"/>
  <c r="C1591" i="1"/>
  <c r="G1591" i="1" s="1"/>
  <c r="H1590" i="1"/>
  <c r="G1590" i="1"/>
  <c r="C1590" i="1"/>
  <c r="C1589" i="1"/>
  <c r="G1588" i="1"/>
  <c r="C1588" i="1"/>
  <c r="H1588" i="1" s="1"/>
  <c r="C1587" i="1"/>
  <c r="H1586" i="1"/>
  <c r="G1586" i="1"/>
  <c r="C1586" i="1"/>
  <c r="H1585" i="1"/>
  <c r="G1585" i="1"/>
  <c r="C1585" i="1"/>
  <c r="C1584" i="1"/>
  <c r="H1583" i="1"/>
  <c r="C1583" i="1"/>
  <c r="G1583" i="1" s="1"/>
  <c r="H1582" i="1"/>
  <c r="G1582" i="1"/>
  <c r="C1582" i="1"/>
  <c r="C1581" i="1"/>
  <c r="D1580" i="1"/>
  <c r="C1580" i="1"/>
  <c r="D1579" i="1"/>
  <c r="G1579" i="1" s="1"/>
  <c r="C1579" i="1"/>
  <c r="H1578" i="1"/>
  <c r="G1578" i="1"/>
  <c r="I1578" i="1" s="1"/>
  <c r="D1578" i="1"/>
  <c r="C1578" i="1"/>
  <c r="J1578" i="1" s="1"/>
  <c r="D1577" i="1"/>
  <c r="C1577" i="1"/>
  <c r="J1577" i="1" s="1"/>
  <c r="G1576" i="1"/>
  <c r="D1576" i="1"/>
  <c r="C1576" i="1"/>
  <c r="D1575" i="1"/>
  <c r="C1575" i="1"/>
  <c r="D1574" i="1"/>
  <c r="C1574" i="1"/>
  <c r="G1573" i="1"/>
  <c r="D1573" i="1"/>
  <c r="C1573" i="1"/>
  <c r="J1573" i="1" s="1"/>
  <c r="G1572" i="1"/>
  <c r="D1572" i="1"/>
  <c r="C1572" i="1"/>
  <c r="D1571" i="1"/>
  <c r="G1571" i="1" s="1"/>
  <c r="C1571" i="1"/>
  <c r="C1570" i="1"/>
  <c r="G1569" i="1"/>
  <c r="D1569" i="1"/>
  <c r="C1569" i="1"/>
  <c r="J1569" i="1" s="1"/>
  <c r="G1568" i="1"/>
  <c r="D1568" i="1"/>
  <c r="C1568" i="1"/>
  <c r="H1567" i="1"/>
  <c r="D1567" i="1"/>
  <c r="C1567" i="1"/>
  <c r="D1566" i="1"/>
  <c r="J1566" i="1" s="1"/>
  <c r="C1566" i="1"/>
  <c r="G1565" i="1"/>
  <c r="D1565" i="1"/>
  <c r="C1565" i="1"/>
  <c r="J1565" i="1" s="1"/>
  <c r="G1564" i="1"/>
  <c r="D1564" i="1"/>
  <c r="C1564" i="1"/>
  <c r="D1563" i="1"/>
  <c r="C1563" i="1"/>
  <c r="C1562" i="1"/>
  <c r="J1561" i="1"/>
  <c r="D1561" i="1"/>
  <c r="C1561" i="1"/>
  <c r="D1560" i="1"/>
  <c r="C1560" i="1"/>
  <c r="D1559" i="1"/>
  <c r="G1559" i="1" s="1"/>
  <c r="C1559" i="1"/>
  <c r="H1558" i="1"/>
  <c r="G1558" i="1"/>
  <c r="D1558" i="1"/>
  <c r="C1558" i="1"/>
  <c r="J1558" i="1" s="1"/>
  <c r="D1557" i="1"/>
  <c r="C1557" i="1"/>
  <c r="D1556" i="1"/>
  <c r="C1556" i="1"/>
  <c r="D1555" i="1"/>
  <c r="C1555" i="1"/>
  <c r="C1554" i="1"/>
  <c r="J1553" i="1"/>
  <c r="D1553" i="1"/>
  <c r="C1553" i="1"/>
  <c r="G1552" i="1"/>
  <c r="D1552" i="1"/>
  <c r="C1552" i="1"/>
  <c r="G1551" i="1"/>
  <c r="D1551" i="1"/>
  <c r="C1551" i="1"/>
  <c r="H1550" i="1"/>
  <c r="D1550" i="1"/>
  <c r="C1550" i="1"/>
  <c r="J1550" i="1" s="1"/>
  <c r="J1549" i="1"/>
  <c r="D1549" i="1"/>
  <c r="C1549" i="1"/>
  <c r="D1548" i="1"/>
  <c r="C1548" i="1"/>
  <c r="D1547" i="1"/>
  <c r="C1547" i="1"/>
  <c r="J1547" i="1" s="1"/>
  <c r="D1546" i="1"/>
  <c r="C1546" i="1"/>
  <c r="G1546" i="1" s="1"/>
  <c r="D1545" i="1"/>
  <c r="J1545" i="1" s="1"/>
  <c r="C1545" i="1"/>
  <c r="H1544" i="1"/>
  <c r="D1544" i="1"/>
  <c r="C1544" i="1"/>
  <c r="J1543" i="1"/>
  <c r="H1543" i="1"/>
  <c r="G1543" i="1"/>
  <c r="D1543" i="1"/>
  <c r="C1543" i="1"/>
  <c r="D1542" i="1"/>
  <c r="C1542" i="1"/>
  <c r="G1542" i="1" s="1"/>
  <c r="D1541" i="1"/>
  <c r="J1541" i="1" s="1"/>
  <c r="C1541" i="1"/>
  <c r="H1540" i="1"/>
  <c r="D1540" i="1"/>
  <c r="C1540" i="1"/>
  <c r="D1539" i="1"/>
  <c r="H1539" i="1" s="1"/>
  <c r="C1539" i="1"/>
  <c r="D1538" i="1"/>
  <c r="C1538" i="1"/>
  <c r="G1538" i="1" s="1"/>
  <c r="C1537" i="1"/>
  <c r="D1535" i="1"/>
  <c r="H1535" i="1" s="1"/>
  <c r="C1535" i="1"/>
  <c r="D1534" i="1"/>
  <c r="C1534" i="1"/>
  <c r="G1534" i="1" s="1"/>
  <c r="D1533" i="1"/>
  <c r="C1533" i="1"/>
  <c r="G1533" i="1" s="1"/>
  <c r="H1532" i="1"/>
  <c r="D1532" i="1"/>
  <c r="C1532" i="1"/>
  <c r="D1531" i="1"/>
  <c r="H1531" i="1" s="1"/>
  <c r="C1531" i="1"/>
  <c r="D1530" i="1"/>
  <c r="C1530" i="1"/>
  <c r="G1530" i="1" s="1"/>
  <c r="D1529" i="1"/>
  <c r="C1529" i="1"/>
  <c r="G1529" i="1" s="1"/>
  <c r="H1528" i="1"/>
  <c r="D1528" i="1"/>
  <c r="C1528" i="1"/>
  <c r="D1527" i="1"/>
  <c r="H1527" i="1" s="1"/>
  <c r="C1527" i="1"/>
  <c r="D1526" i="1"/>
  <c r="C1526" i="1"/>
  <c r="G1526" i="1" s="1"/>
  <c r="D1525" i="1"/>
  <c r="C1525" i="1"/>
  <c r="G1525" i="1" s="1"/>
  <c r="H1524" i="1"/>
  <c r="D1524" i="1"/>
  <c r="C1524" i="1"/>
  <c r="D1523" i="1"/>
  <c r="H1523" i="1" s="1"/>
  <c r="C1523" i="1"/>
  <c r="D1522" i="1"/>
  <c r="C1522" i="1"/>
  <c r="G1522" i="1" s="1"/>
  <c r="D1521" i="1"/>
  <c r="C1521" i="1"/>
  <c r="G1521" i="1" s="1"/>
  <c r="H1520" i="1"/>
  <c r="D1520" i="1"/>
  <c r="C1520" i="1"/>
  <c r="D1519" i="1"/>
  <c r="H1519" i="1" s="1"/>
  <c r="C1519" i="1"/>
  <c r="D1518" i="1"/>
  <c r="C1518" i="1"/>
  <c r="G1518" i="1" s="1"/>
  <c r="D1517" i="1"/>
  <c r="C1517" i="1"/>
  <c r="G1517" i="1" s="1"/>
  <c r="H1516" i="1"/>
  <c r="D1516" i="1"/>
  <c r="C1516" i="1"/>
  <c r="D1515" i="1"/>
  <c r="H1515" i="1" s="1"/>
  <c r="C1515" i="1"/>
  <c r="D1514" i="1"/>
  <c r="C1514" i="1"/>
  <c r="G1514" i="1" s="1"/>
  <c r="D1513" i="1"/>
  <c r="C1513" i="1"/>
  <c r="G1513" i="1" s="1"/>
  <c r="H1512" i="1"/>
  <c r="D1512" i="1"/>
  <c r="C1512" i="1"/>
  <c r="D1511" i="1"/>
  <c r="H1511" i="1" s="1"/>
  <c r="C1511" i="1"/>
  <c r="D1510" i="1"/>
  <c r="C1510" i="1"/>
  <c r="G1510" i="1" s="1"/>
  <c r="D1509" i="1"/>
  <c r="H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D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C1263" i="1"/>
  <c r="H1262" i="1"/>
  <c r="G1262" i="1"/>
  <c r="D1262" i="1"/>
  <c r="C1262" i="1"/>
  <c r="H1261" i="1"/>
  <c r="G1261" i="1"/>
  <c r="D1261" i="1"/>
  <c r="C1261" i="1"/>
  <c r="H1260" i="1"/>
  <c r="G1260" i="1"/>
  <c r="D1260" i="1"/>
  <c r="C1260" i="1"/>
  <c r="H1259" i="1"/>
  <c r="G1259" i="1"/>
  <c r="D1259" i="1"/>
  <c r="C1259"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D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D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D627" i="1"/>
  <c r="H626" i="1"/>
  <c r="G626" i="1"/>
  <c r="D626" i="1"/>
  <c r="C626" i="1"/>
  <c r="H625" i="1"/>
  <c r="G625" i="1"/>
  <c r="D625" i="1"/>
  <c r="C625" i="1"/>
  <c r="D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D467" i="1"/>
  <c r="H466" i="1"/>
  <c r="G466" i="1"/>
  <c r="D466" i="1"/>
  <c r="C466" i="1"/>
  <c r="H465" i="1"/>
  <c r="G465" i="1"/>
  <c r="D465" i="1"/>
  <c r="C465" i="1"/>
  <c r="D464" i="1"/>
  <c r="H463" i="1"/>
  <c r="G463" i="1"/>
  <c r="D463" i="1"/>
  <c r="C463" i="1"/>
  <c r="H462" i="1"/>
  <c r="G462" i="1"/>
  <c r="D462" i="1"/>
  <c r="C462"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H423" i="1"/>
  <c r="G423" i="1"/>
  <c r="D423" i="1"/>
  <c r="C423" i="1"/>
  <c r="C422" i="1"/>
  <c r="D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3" i="1"/>
  <c r="G343" i="1"/>
  <c r="D343" i="1"/>
  <c r="C343" i="1"/>
  <c r="H342" i="1"/>
  <c r="G342" i="1"/>
  <c r="D342" i="1"/>
  <c r="C342" i="1"/>
  <c r="H341" i="1"/>
  <c r="G341" i="1"/>
  <c r="C341" i="1"/>
  <c r="H340" i="1"/>
  <c r="G340" i="1"/>
  <c r="D340" i="1"/>
  <c r="C340" i="1"/>
  <c r="H339" i="1"/>
  <c r="G339" i="1"/>
  <c r="D339" i="1"/>
  <c r="C339" i="1"/>
  <c r="H338" i="1"/>
  <c r="G338" i="1"/>
  <c r="D338" i="1"/>
  <c r="C338" i="1"/>
  <c r="H337" i="1"/>
  <c r="G337" i="1"/>
  <c r="D337" i="1"/>
  <c r="C337" i="1"/>
  <c r="D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C322" i="1"/>
  <c r="H321" i="1"/>
  <c r="G321" i="1"/>
  <c r="D321" i="1"/>
  <c r="C321" i="1"/>
  <c r="H320" i="1"/>
  <c r="G320" i="1"/>
  <c r="D320" i="1"/>
  <c r="C320" i="1"/>
  <c r="H319" i="1"/>
  <c r="G319" i="1"/>
  <c r="D319" i="1"/>
  <c r="C319" i="1"/>
  <c r="H318" i="1"/>
  <c r="G318" i="1"/>
  <c r="D318" i="1"/>
  <c r="C318" i="1"/>
  <c r="D317" i="1"/>
  <c r="H315" i="1"/>
  <c r="G315" i="1"/>
  <c r="D315" i="1"/>
  <c r="C315" i="1"/>
  <c r="H314" i="1"/>
  <c r="G314" i="1"/>
  <c r="D314" i="1"/>
  <c r="C314" i="1"/>
  <c r="H313" i="1"/>
  <c r="G313" i="1"/>
  <c r="D313" i="1"/>
  <c r="C313" i="1"/>
  <c r="H312" i="1"/>
  <c r="G312" i="1"/>
  <c r="D312" i="1"/>
  <c r="C312" i="1"/>
  <c r="H311" i="1"/>
  <c r="G311" i="1"/>
  <c r="D311" i="1"/>
  <c r="C311" i="1"/>
  <c r="H310" i="1"/>
  <c r="G310" i="1"/>
  <c r="D310" i="1"/>
  <c r="C310" i="1"/>
  <c r="D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H300" i="1"/>
  <c r="G300" i="1"/>
  <c r="D300" i="1"/>
  <c r="C300" i="1"/>
  <c r="D299" i="1"/>
  <c r="H299" i="1" s="1"/>
  <c r="C299"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G105" i="1"/>
  <c r="D105" i="1"/>
  <c r="C105" i="1"/>
  <c r="H104" i="1"/>
  <c r="G104" i="1"/>
  <c r="D104" i="1"/>
  <c r="C104" i="1"/>
  <c r="D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D94" i="1"/>
  <c r="H93" i="1"/>
  <c r="G93" i="1"/>
  <c r="D93" i="1"/>
  <c r="C93" i="1"/>
  <c r="H92" i="1"/>
  <c r="G92" i="1"/>
  <c r="D92" i="1"/>
  <c r="C92" i="1"/>
  <c r="H91" i="1"/>
  <c r="G91" i="1"/>
  <c r="D91" i="1"/>
  <c r="C91" i="1"/>
  <c r="H90" i="1"/>
  <c r="G90" i="1"/>
  <c r="D90" i="1"/>
  <c r="C90" i="1"/>
  <c r="H89" i="1"/>
  <c r="G89" i="1"/>
  <c r="D89" i="1"/>
  <c r="C89" i="1"/>
  <c r="H88" i="1"/>
  <c r="G88" i="1"/>
  <c r="D88" i="1"/>
  <c r="C88"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C54" i="1"/>
  <c r="H53" i="1"/>
  <c r="G53" i="1"/>
  <c r="D53" i="1"/>
  <c r="C53" i="1"/>
  <c r="H52" i="1"/>
  <c r="G52" i="1"/>
  <c r="D52" i="1"/>
  <c r="C52" i="1"/>
  <c r="H51" i="1"/>
  <c r="G51" i="1"/>
  <c r="D51" i="1"/>
  <c r="C51" i="1"/>
  <c r="H50" i="1"/>
  <c r="G50" i="1"/>
  <c r="D50" i="1"/>
  <c r="C50" i="1"/>
  <c r="D49" i="1"/>
  <c r="H48" i="1"/>
  <c r="G48" i="1"/>
  <c r="D48" i="1"/>
  <c r="C48" i="1"/>
  <c r="H47" i="1"/>
  <c r="G47" i="1"/>
  <c r="D47" i="1"/>
  <c r="C47" i="1"/>
  <c r="D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C4" i="1"/>
  <c r="L1477" i="9"/>
  <c r="J1477" i="9"/>
  <c r="F347" i="9"/>
  <c r="F346" i="9" s="1"/>
  <c r="G345" i="9"/>
  <c r="E345" i="9" s="1"/>
  <c r="F345" i="9"/>
  <c r="F344" i="9"/>
  <c r="F343" i="9"/>
  <c r="F342" i="9"/>
  <c r="M340" i="9"/>
  <c r="L340" i="9"/>
  <c r="E340" i="9"/>
  <c r="H339" i="9"/>
  <c r="G339" i="9"/>
  <c r="F339" i="9"/>
  <c r="E339" i="9"/>
  <c r="H338" i="9"/>
  <c r="F338" i="9"/>
  <c r="H337" i="9"/>
  <c r="F337" i="9"/>
  <c r="H336" i="9"/>
  <c r="G336" i="9"/>
  <c r="F336" i="9"/>
  <c r="E336" i="9"/>
  <c r="B336" i="9" s="1"/>
  <c r="G335" i="9"/>
  <c r="F335" i="9"/>
  <c r="H334" i="9"/>
  <c r="G334" i="9"/>
  <c r="E334" i="9" s="1"/>
  <c r="B334" i="9" s="1"/>
  <c r="F334" i="9"/>
  <c r="F333" i="9"/>
  <c r="H332" i="9"/>
  <c r="E332" i="9" s="1"/>
  <c r="G332" i="9"/>
  <c r="F332" i="9"/>
  <c r="B332" i="9"/>
  <c r="H331" i="9"/>
  <c r="G331" i="9"/>
  <c r="F331" i="9"/>
  <c r="E331" i="9"/>
  <c r="B331" i="9" s="1"/>
  <c r="H330" i="9"/>
  <c r="G330" i="9"/>
  <c r="E330" i="9" s="1"/>
  <c r="B330" i="9" s="1"/>
  <c r="F330" i="9"/>
  <c r="H329" i="9"/>
  <c r="G329" i="9"/>
  <c r="F329" i="9"/>
  <c r="H328" i="9"/>
  <c r="G328" i="9"/>
  <c r="F328" i="9"/>
  <c r="H327" i="9"/>
  <c r="G327" i="9"/>
  <c r="F327" i="9"/>
  <c r="E327" i="9"/>
  <c r="B327" i="9" s="1"/>
  <c r="H326" i="9"/>
  <c r="G326" i="9"/>
  <c r="F326" i="9"/>
  <c r="E326" i="9"/>
  <c r="H325" i="9"/>
  <c r="G325" i="9"/>
  <c r="F325" i="9"/>
  <c r="H324" i="9"/>
  <c r="G324" i="9"/>
  <c r="F324" i="9"/>
  <c r="E324" i="9"/>
  <c r="B324" i="9" s="1"/>
  <c r="H323" i="9"/>
  <c r="G323" i="9"/>
  <c r="E323" i="9" s="1"/>
  <c r="F323" i="9"/>
  <c r="H322" i="9"/>
  <c r="G322" i="9"/>
  <c r="E322" i="9" s="1"/>
  <c r="F322" i="9"/>
  <c r="H321" i="9"/>
  <c r="G321" i="9"/>
  <c r="F321" i="9"/>
  <c r="H320" i="9"/>
  <c r="G320" i="9"/>
  <c r="F320" i="9"/>
  <c r="H319" i="9"/>
  <c r="G319" i="9"/>
  <c r="F319" i="9"/>
  <c r="H318" i="9"/>
  <c r="G318" i="9"/>
  <c r="F318" i="9"/>
  <c r="E318" i="9"/>
  <c r="B318" i="9" s="1"/>
  <c r="H317" i="9"/>
  <c r="G317" i="9"/>
  <c r="F317" i="9"/>
  <c r="H316" i="9"/>
  <c r="G316" i="9"/>
  <c r="F316" i="9"/>
  <c r="E316" i="9"/>
  <c r="B316" i="9" s="1"/>
  <c r="H315" i="9"/>
  <c r="G315" i="9"/>
  <c r="F315" i="9"/>
  <c r="E315" i="9"/>
  <c r="H314" i="9"/>
  <c r="G314" i="9"/>
  <c r="E314" i="9" s="1"/>
  <c r="F314" i="9"/>
  <c r="H313" i="9"/>
  <c r="G313" i="9"/>
  <c r="F313" i="9"/>
  <c r="H312" i="9"/>
  <c r="G312" i="9"/>
  <c r="F312" i="9"/>
  <c r="H311" i="9"/>
  <c r="E311" i="9" s="1"/>
  <c r="B311" i="9" s="1"/>
  <c r="G311" i="9"/>
  <c r="F311" i="9"/>
  <c r="H310" i="9"/>
  <c r="G310" i="9"/>
  <c r="E310" i="9" s="1"/>
  <c r="B310" i="9" s="1"/>
  <c r="F310" i="9"/>
  <c r="H309" i="9"/>
  <c r="G309" i="9"/>
  <c r="F309" i="9"/>
  <c r="H308" i="9"/>
  <c r="G308" i="9"/>
  <c r="F308" i="9"/>
  <c r="E308" i="9"/>
  <c r="B308" i="9" s="1"/>
  <c r="H307" i="9"/>
  <c r="E307" i="9" s="1"/>
  <c r="G307" i="9"/>
  <c r="F307" i="9"/>
  <c r="F306" i="9"/>
  <c r="H305" i="9"/>
  <c r="G305" i="9"/>
  <c r="F305" i="9"/>
  <c r="E305" i="9"/>
  <c r="H304" i="9"/>
  <c r="G304" i="9"/>
  <c r="E304" i="9" s="1"/>
  <c r="F304" i="9"/>
  <c r="B304" i="9" s="1"/>
  <c r="H303" i="9"/>
  <c r="G303" i="9"/>
  <c r="F303" i="9"/>
  <c r="E303" i="9"/>
  <c r="B303" i="9" s="1"/>
  <c r="G302" i="9"/>
  <c r="F302" i="9"/>
  <c r="E302" i="9"/>
  <c r="B302" i="9" s="1"/>
  <c r="G301" i="9"/>
  <c r="E301" i="9" s="1"/>
  <c r="B301" i="9" s="1"/>
  <c r="F301" i="9"/>
  <c r="G300" i="9"/>
  <c r="E300" i="9" s="1"/>
  <c r="B300" i="9" s="1"/>
  <c r="F300" i="9"/>
  <c r="F299" i="9"/>
  <c r="F297" i="9"/>
  <c r="L296" i="9"/>
  <c r="F296" i="9" s="1"/>
  <c r="H296" i="9"/>
  <c r="F295" i="9"/>
  <c r="I294" i="9"/>
  <c r="H294" i="9"/>
  <c r="F294" i="9"/>
  <c r="E293" i="9"/>
  <c r="M292" i="9"/>
  <c r="L292" i="9"/>
  <c r="E292" i="9"/>
  <c r="M291" i="9"/>
  <c r="F291" i="9" s="1"/>
  <c r="L291" i="9"/>
  <c r="E291" i="9"/>
  <c r="B291" i="9"/>
  <c r="M290" i="9"/>
  <c r="L290" i="9"/>
  <c r="F290" i="9" s="1"/>
  <c r="E290" i="9"/>
  <c r="M289" i="9"/>
  <c r="L289" i="9"/>
  <c r="E289" i="9"/>
  <c r="M288" i="9"/>
  <c r="L288" i="9"/>
  <c r="E288" i="9"/>
  <c r="M287" i="9"/>
  <c r="F287" i="9" s="1"/>
  <c r="L287" i="9"/>
  <c r="E287" i="9"/>
  <c r="B287" i="9"/>
  <c r="M286" i="9"/>
  <c r="L286" i="9"/>
  <c r="F286" i="9" s="1"/>
  <c r="E286" i="9"/>
  <c r="B286" i="9" s="1"/>
  <c r="M285" i="9"/>
  <c r="L285" i="9"/>
  <c r="F285" i="9" s="1"/>
  <c r="B285" i="9" s="1"/>
  <c r="E285" i="9"/>
  <c r="M284" i="9"/>
  <c r="L284" i="9"/>
  <c r="E284" i="9"/>
  <c r="M283" i="9"/>
  <c r="F283" i="9" s="1"/>
  <c r="B283" i="9" s="1"/>
  <c r="L283" i="9"/>
  <c r="E283" i="9"/>
  <c r="M282" i="9"/>
  <c r="L282" i="9"/>
  <c r="F282" i="9" s="1"/>
  <c r="E282" i="9"/>
  <c r="M281" i="9"/>
  <c r="L281" i="9"/>
  <c r="F281" i="9" s="1"/>
  <c r="B281" i="9" s="1"/>
  <c r="E281" i="9"/>
  <c r="M280" i="9"/>
  <c r="L280" i="9"/>
  <c r="E280" i="9"/>
  <c r="M279" i="9"/>
  <c r="F279" i="9" s="1"/>
  <c r="B279" i="9" s="1"/>
  <c r="L279" i="9"/>
  <c r="E279" i="9"/>
  <c r="M278" i="9"/>
  <c r="L278" i="9"/>
  <c r="F278" i="9" s="1"/>
  <c r="E278" i="9"/>
  <c r="M277" i="9"/>
  <c r="L277" i="9"/>
  <c r="F277" i="9" s="1"/>
  <c r="B277" i="9" s="1"/>
  <c r="E277" i="9"/>
  <c r="M276" i="9"/>
  <c r="L276" i="9"/>
  <c r="E276" i="9"/>
  <c r="M275" i="9"/>
  <c r="F275" i="9" s="1"/>
  <c r="L275" i="9"/>
  <c r="E275" i="9"/>
  <c r="B275" i="9"/>
  <c r="M274" i="9"/>
  <c r="L274" i="9"/>
  <c r="F274" i="9" s="1"/>
  <c r="E274" i="9"/>
  <c r="M273" i="9"/>
  <c r="L273" i="9"/>
  <c r="E273" i="9"/>
  <c r="M272" i="9"/>
  <c r="L272" i="9"/>
  <c r="E272" i="9"/>
  <c r="M271" i="9"/>
  <c r="F271" i="9" s="1"/>
  <c r="L271" i="9"/>
  <c r="E271" i="9"/>
  <c r="B271" i="9"/>
  <c r="M270" i="9"/>
  <c r="L270" i="9"/>
  <c r="F270" i="9" s="1"/>
  <c r="E270" i="9"/>
  <c r="B270" i="9" s="1"/>
  <c r="M269" i="9"/>
  <c r="L269" i="9"/>
  <c r="F269" i="9" s="1"/>
  <c r="B269" i="9" s="1"/>
  <c r="E269" i="9"/>
  <c r="M268" i="9"/>
  <c r="L268" i="9"/>
  <c r="E268" i="9"/>
  <c r="M267" i="9"/>
  <c r="F267" i="9" s="1"/>
  <c r="B267" i="9" s="1"/>
  <c r="L267" i="9"/>
  <c r="E267" i="9"/>
  <c r="M266" i="9"/>
  <c r="L266" i="9"/>
  <c r="F266" i="9" s="1"/>
  <c r="E266" i="9"/>
  <c r="M265" i="9"/>
  <c r="L265" i="9"/>
  <c r="F265" i="9" s="1"/>
  <c r="B265" i="9" s="1"/>
  <c r="E265" i="9"/>
  <c r="M264" i="9"/>
  <c r="L264" i="9"/>
  <c r="E264" i="9"/>
  <c r="M263" i="9"/>
  <c r="L263" i="9"/>
  <c r="F263" i="9"/>
  <c r="E263" i="9"/>
  <c r="M262" i="9"/>
  <c r="L262" i="9"/>
  <c r="F262" i="9"/>
  <c r="E262" i="9"/>
  <c r="M261" i="9"/>
  <c r="L261" i="9"/>
  <c r="F261" i="9"/>
  <c r="B261" i="9" s="1"/>
  <c r="E261" i="9"/>
  <c r="M260" i="9"/>
  <c r="L260" i="9"/>
  <c r="F260" i="9" s="1"/>
  <c r="E260" i="9"/>
  <c r="B260" i="9" s="1"/>
  <c r="M259" i="9"/>
  <c r="F259" i="9" s="1"/>
  <c r="L259" i="9"/>
  <c r="E259" i="9"/>
  <c r="B259" i="9"/>
  <c r="M258" i="9"/>
  <c r="L258" i="9"/>
  <c r="F258" i="9" s="1"/>
  <c r="E258" i="9"/>
  <c r="B258" i="9" s="1"/>
  <c r="M257" i="9"/>
  <c r="L257" i="9"/>
  <c r="E257" i="9"/>
  <c r="M256" i="9"/>
  <c r="L256" i="9"/>
  <c r="E256" i="9"/>
  <c r="M255" i="9"/>
  <c r="L255" i="9"/>
  <c r="F255" i="9"/>
  <c r="E255" i="9"/>
  <c r="B255" i="9" s="1"/>
  <c r="M254" i="9"/>
  <c r="L254" i="9"/>
  <c r="F254" i="9" s="1"/>
  <c r="E254" i="9"/>
  <c r="M253" i="9"/>
  <c r="L253" i="9"/>
  <c r="F253" i="9" s="1"/>
  <c r="B253" i="9" s="1"/>
  <c r="E253" i="9"/>
  <c r="M252" i="9"/>
  <c r="L252" i="9"/>
  <c r="E252" i="9"/>
  <c r="M251" i="9"/>
  <c r="F251" i="9" s="1"/>
  <c r="B251" i="9" s="1"/>
  <c r="L251" i="9"/>
  <c r="E251" i="9"/>
  <c r="M250" i="9"/>
  <c r="L250" i="9"/>
  <c r="F250" i="9" s="1"/>
  <c r="E250" i="9"/>
  <c r="M249" i="9"/>
  <c r="L249" i="9"/>
  <c r="F249" i="9" s="1"/>
  <c r="B249" i="9" s="1"/>
  <c r="E249" i="9"/>
  <c r="M248" i="9"/>
  <c r="L248" i="9"/>
  <c r="E248" i="9"/>
  <c r="M247" i="9"/>
  <c r="L247" i="9"/>
  <c r="F247" i="9"/>
  <c r="E247" i="9"/>
  <c r="M246" i="9"/>
  <c r="L246" i="9"/>
  <c r="F246" i="9"/>
  <c r="E246" i="9"/>
  <c r="M245" i="9"/>
  <c r="L245" i="9"/>
  <c r="F245" i="9"/>
  <c r="B245" i="9" s="1"/>
  <c r="E245" i="9"/>
  <c r="M244" i="9"/>
  <c r="L244" i="9"/>
  <c r="F244" i="9" s="1"/>
  <c r="E244" i="9"/>
  <c r="B244" i="9" s="1"/>
  <c r="M243" i="9"/>
  <c r="F243" i="9" s="1"/>
  <c r="L243" i="9"/>
  <c r="E243" i="9"/>
  <c r="B243" i="9"/>
  <c r="M242" i="9"/>
  <c r="L242" i="9"/>
  <c r="F242" i="9" s="1"/>
  <c r="E242" i="9"/>
  <c r="B242" i="9" s="1"/>
  <c r="M241" i="9"/>
  <c r="L241" i="9"/>
  <c r="E241" i="9"/>
  <c r="M240" i="9"/>
  <c r="L240" i="9"/>
  <c r="E240" i="9"/>
  <c r="M239" i="9"/>
  <c r="L239" i="9"/>
  <c r="F239" i="9"/>
  <c r="E239" i="9"/>
  <c r="B239" i="9" s="1"/>
  <c r="M238" i="9"/>
  <c r="L238" i="9"/>
  <c r="F238" i="9" s="1"/>
  <c r="E238" i="9"/>
  <c r="M237" i="9"/>
  <c r="L237" i="9"/>
  <c r="F237" i="9" s="1"/>
  <c r="B237" i="9" s="1"/>
  <c r="E237" i="9"/>
  <c r="M236" i="9"/>
  <c r="L236" i="9"/>
  <c r="E236" i="9"/>
  <c r="M235" i="9"/>
  <c r="F235" i="9" s="1"/>
  <c r="B235" i="9" s="1"/>
  <c r="L235" i="9"/>
  <c r="E235" i="9"/>
  <c r="M234" i="9"/>
  <c r="L234" i="9"/>
  <c r="F234" i="9" s="1"/>
  <c r="E234" i="9"/>
  <c r="M233" i="9"/>
  <c r="L233" i="9"/>
  <c r="F233" i="9" s="1"/>
  <c r="B233" i="9" s="1"/>
  <c r="E233" i="9"/>
  <c r="M232" i="9"/>
  <c r="L232" i="9"/>
  <c r="E232" i="9"/>
  <c r="M231" i="9"/>
  <c r="L231" i="9"/>
  <c r="F231" i="9"/>
  <c r="E231" i="9"/>
  <c r="M230" i="9"/>
  <c r="L230" i="9"/>
  <c r="F230" i="9"/>
  <c r="E230" i="9"/>
  <c r="M229" i="9"/>
  <c r="L229" i="9"/>
  <c r="F229" i="9"/>
  <c r="B229" i="9" s="1"/>
  <c r="E229" i="9"/>
  <c r="M228" i="9"/>
  <c r="L228" i="9"/>
  <c r="F228" i="9" s="1"/>
  <c r="E228" i="9"/>
  <c r="B228" i="9" s="1"/>
  <c r="G227" i="9"/>
  <c r="E227" i="9" s="1"/>
  <c r="B227" i="9" s="1"/>
  <c r="F227" i="9"/>
  <c r="G226" i="9"/>
  <c r="E226" i="9" s="1"/>
  <c r="B226" i="9" s="1"/>
  <c r="F226" i="9"/>
  <c r="G225" i="9"/>
  <c r="E225" i="9" s="1"/>
  <c r="B225" i="9" s="1"/>
  <c r="F225" i="9"/>
  <c r="G224" i="9"/>
  <c r="E224" i="9" s="1"/>
  <c r="B224" i="9" s="1"/>
  <c r="F224" i="9"/>
  <c r="G223" i="9"/>
  <c r="E223" i="9" s="1"/>
  <c r="B223" i="9" s="1"/>
  <c r="F223" i="9"/>
  <c r="G222" i="9"/>
  <c r="E222" i="9" s="1"/>
  <c r="B222" i="9" s="1"/>
  <c r="F222" i="9"/>
  <c r="G221" i="9"/>
  <c r="E221" i="9" s="1"/>
  <c r="B221" i="9" s="1"/>
  <c r="F221" i="9"/>
  <c r="G220" i="9"/>
  <c r="E220" i="9" s="1"/>
  <c r="B220" i="9" s="1"/>
  <c r="F220" i="9"/>
  <c r="G219" i="9"/>
  <c r="E219" i="9" s="1"/>
  <c r="B219" i="9" s="1"/>
  <c r="F219" i="9"/>
  <c r="G218" i="9"/>
  <c r="E218" i="9" s="1"/>
  <c r="B218" i="9" s="1"/>
  <c r="F218" i="9"/>
  <c r="G217" i="9"/>
  <c r="E217" i="9" s="1"/>
  <c r="B217" i="9" s="1"/>
  <c r="F217" i="9"/>
  <c r="G216" i="9"/>
  <c r="E216" i="9" s="1"/>
  <c r="B216" i="9" s="1"/>
  <c r="F216" i="9"/>
  <c r="G215" i="9"/>
  <c r="E215" i="9" s="1"/>
  <c r="B215" i="9" s="1"/>
  <c r="F215" i="9"/>
  <c r="G214" i="9"/>
  <c r="E214" i="9" s="1"/>
  <c r="B214" i="9" s="1"/>
  <c r="F214" i="9"/>
  <c r="G213" i="9"/>
  <c r="E213" i="9" s="1"/>
  <c r="B213" i="9" s="1"/>
  <c r="F213" i="9"/>
  <c r="G212" i="9"/>
  <c r="E212" i="9" s="1"/>
  <c r="B212" i="9" s="1"/>
  <c r="F212" i="9"/>
  <c r="G211" i="9"/>
  <c r="E211" i="9" s="1"/>
  <c r="B211" i="9" s="1"/>
  <c r="F211" i="9"/>
  <c r="G210" i="9"/>
  <c r="E210" i="9" s="1"/>
  <c r="B210" i="9" s="1"/>
  <c r="F210" i="9"/>
  <c r="G209" i="9"/>
  <c r="E209" i="9" s="1"/>
  <c r="B209" i="9" s="1"/>
  <c r="F209" i="9"/>
  <c r="G208" i="9"/>
  <c r="E208" i="9" s="1"/>
  <c r="B208" i="9" s="1"/>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G180" i="9"/>
  <c r="F180" i="9"/>
  <c r="H179" i="9"/>
  <c r="F179" i="9"/>
  <c r="F178" i="9"/>
  <c r="G177" i="9"/>
  <c r="E177" i="9" s="1"/>
  <c r="B177" i="9" s="1"/>
  <c r="F177" i="9"/>
  <c r="G176" i="9"/>
  <c r="E176" i="9" s="1"/>
  <c r="F176" i="9"/>
  <c r="B176" i="9"/>
  <c r="F175" i="9"/>
  <c r="G174" i="9"/>
  <c r="E174" i="9" s="1"/>
  <c r="B174" i="9" s="1"/>
  <c r="F174" i="9"/>
  <c r="H173" i="9"/>
  <c r="G173" i="9"/>
  <c r="F173" i="9"/>
  <c r="H172" i="9"/>
  <c r="G172" i="9"/>
  <c r="F172" i="9"/>
  <c r="E172" i="9"/>
  <c r="B172" i="9" s="1"/>
  <c r="H171" i="9"/>
  <c r="G171" i="9"/>
  <c r="F171" i="9"/>
  <c r="E171" i="9"/>
  <c r="H170" i="9"/>
  <c r="G170" i="9"/>
  <c r="F170" i="9"/>
  <c r="H169" i="9"/>
  <c r="G169" i="9"/>
  <c r="F169" i="9"/>
  <c r="E169" i="9"/>
  <c r="B169" i="9" s="1"/>
  <c r="H168" i="9"/>
  <c r="G168" i="9"/>
  <c r="F168" i="9"/>
  <c r="E168" i="9"/>
  <c r="H167" i="9"/>
  <c r="G167" i="9"/>
  <c r="E167" i="9" s="1"/>
  <c r="B167" i="9" s="1"/>
  <c r="F167" i="9"/>
  <c r="H166" i="9"/>
  <c r="G166" i="9"/>
  <c r="F166" i="9"/>
  <c r="H165" i="9"/>
  <c r="G165" i="9"/>
  <c r="F165" i="9"/>
  <c r="H164" i="9"/>
  <c r="E164" i="9" s="1"/>
  <c r="B164" i="9" s="1"/>
  <c r="G164" i="9"/>
  <c r="F164" i="9"/>
  <c r="H163" i="9"/>
  <c r="G163" i="9"/>
  <c r="F163" i="9"/>
  <c r="E163" i="9"/>
  <c r="B163" i="9" s="1"/>
  <c r="H162" i="9"/>
  <c r="G162" i="9"/>
  <c r="F162" i="9"/>
  <c r="H161" i="9"/>
  <c r="G161" i="9"/>
  <c r="F161" i="9"/>
  <c r="E161" i="9"/>
  <c r="B161" i="9" s="1"/>
  <c r="H160" i="9"/>
  <c r="G160" i="9"/>
  <c r="F160" i="9"/>
  <c r="E160" i="9"/>
  <c r="B160" i="9" s="1"/>
  <c r="H159" i="9"/>
  <c r="G159" i="9"/>
  <c r="E159" i="9" s="1"/>
  <c r="B159" i="9" s="1"/>
  <c r="F159" i="9"/>
  <c r="H158" i="9"/>
  <c r="G158" i="9"/>
  <c r="F158" i="9"/>
  <c r="H157" i="9"/>
  <c r="G157" i="9"/>
  <c r="E157" i="9" s="1"/>
  <c r="B157" i="9" s="1"/>
  <c r="F157" i="9"/>
  <c r="H156" i="9"/>
  <c r="E156" i="9" s="1"/>
  <c r="B156" i="9" s="1"/>
  <c r="G156" i="9"/>
  <c r="F156" i="9"/>
  <c r="H155" i="9"/>
  <c r="G155" i="9"/>
  <c r="F155" i="9"/>
  <c r="E155" i="9"/>
  <c r="B155" i="9" s="1"/>
  <c r="H154" i="9"/>
  <c r="G154" i="9"/>
  <c r="F154" i="9"/>
  <c r="H153" i="9"/>
  <c r="G153" i="9"/>
  <c r="F153" i="9"/>
  <c r="E153" i="9"/>
  <c r="B153" i="9" s="1"/>
  <c r="H152" i="9"/>
  <c r="G152" i="9"/>
  <c r="F152" i="9"/>
  <c r="E152" i="9"/>
  <c r="B152" i="9" s="1"/>
  <c r="H151" i="9"/>
  <c r="G151" i="9"/>
  <c r="E151" i="9" s="1"/>
  <c r="B151" i="9" s="1"/>
  <c r="F151" i="9"/>
  <c r="H150" i="9"/>
  <c r="G150" i="9"/>
  <c r="E150" i="9" s="1"/>
  <c r="B150" i="9" s="1"/>
  <c r="F150" i="9"/>
  <c r="H149" i="9"/>
  <c r="G149" i="9"/>
  <c r="E149" i="9" s="1"/>
  <c r="B149" i="9" s="1"/>
  <c r="F149" i="9"/>
  <c r="H148" i="9"/>
  <c r="G148" i="9"/>
  <c r="F148" i="9"/>
  <c r="E148" i="9"/>
  <c r="B148" i="9" s="1"/>
  <c r="H147" i="9"/>
  <c r="G147" i="9"/>
  <c r="F147" i="9"/>
  <c r="E147" i="9"/>
  <c r="H146" i="9"/>
  <c r="G146" i="9"/>
  <c r="F146" i="9"/>
  <c r="H145" i="9"/>
  <c r="G145" i="9"/>
  <c r="F145" i="9"/>
  <c r="E145" i="9"/>
  <c r="B145" i="9" s="1"/>
  <c r="H144" i="9"/>
  <c r="G144" i="9"/>
  <c r="F144" i="9"/>
  <c r="E144" i="9"/>
  <c r="H143" i="9"/>
  <c r="G143" i="9"/>
  <c r="E143" i="9" s="1"/>
  <c r="B143" i="9" s="1"/>
  <c r="F143" i="9"/>
  <c r="H142" i="9"/>
  <c r="G142" i="9"/>
  <c r="E142" i="9" s="1"/>
  <c r="B142" i="9" s="1"/>
  <c r="F142" i="9"/>
  <c r="H141" i="9"/>
  <c r="G141" i="9"/>
  <c r="F141" i="9"/>
  <c r="H140" i="9"/>
  <c r="G140" i="9"/>
  <c r="F140" i="9"/>
  <c r="E140" i="9"/>
  <c r="B140" i="9" s="1"/>
  <c r="H139" i="9"/>
  <c r="G139" i="9"/>
  <c r="F139" i="9"/>
  <c r="E139" i="9"/>
  <c r="H138" i="9"/>
  <c r="G138" i="9"/>
  <c r="F138" i="9"/>
  <c r="H137" i="9"/>
  <c r="G137" i="9"/>
  <c r="F137" i="9"/>
  <c r="E137" i="9"/>
  <c r="B137" i="9" s="1"/>
  <c r="H136" i="9"/>
  <c r="G136" i="9"/>
  <c r="F136" i="9"/>
  <c r="E136" i="9"/>
  <c r="H135" i="9"/>
  <c r="G135" i="9"/>
  <c r="E135" i="9" s="1"/>
  <c r="B135" i="9" s="1"/>
  <c r="F135" i="9"/>
  <c r="H134" i="9"/>
  <c r="G134" i="9"/>
  <c r="F134" i="9"/>
  <c r="H133" i="9"/>
  <c r="G133" i="9"/>
  <c r="F133" i="9"/>
  <c r="H132" i="9"/>
  <c r="E132" i="9" s="1"/>
  <c r="B132" i="9" s="1"/>
  <c r="G132" i="9"/>
  <c r="F132" i="9"/>
  <c r="H131" i="9"/>
  <c r="G131" i="9"/>
  <c r="F131" i="9"/>
  <c r="E131" i="9"/>
  <c r="B131" i="9" s="1"/>
  <c r="H130" i="9"/>
  <c r="G130" i="9"/>
  <c r="F130" i="9"/>
  <c r="H129" i="9"/>
  <c r="G129" i="9"/>
  <c r="F129" i="9"/>
  <c r="E129" i="9"/>
  <c r="B129" i="9" s="1"/>
  <c r="H128" i="9"/>
  <c r="G128" i="9"/>
  <c r="F128" i="9"/>
  <c r="E128" i="9"/>
  <c r="B128" i="9" s="1"/>
  <c r="H127" i="9"/>
  <c r="G127" i="9"/>
  <c r="E127" i="9" s="1"/>
  <c r="B127" i="9" s="1"/>
  <c r="F127" i="9"/>
  <c r="H126" i="9"/>
  <c r="G126" i="9"/>
  <c r="F126" i="9"/>
  <c r="H125" i="9"/>
  <c r="G125" i="9"/>
  <c r="E125" i="9" s="1"/>
  <c r="B125" i="9" s="1"/>
  <c r="F125" i="9"/>
  <c r="H124" i="9"/>
  <c r="E124" i="9" s="1"/>
  <c r="B124" i="9" s="1"/>
  <c r="G124" i="9"/>
  <c r="F124" i="9"/>
  <c r="H123" i="9"/>
  <c r="G123" i="9"/>
  <c r="F123" i="9"/>
  <c r="E123" i="9"/>
  <c r="B123" i="9" s="1"/>
  <c r="H122" i="9"/>
  <c r="G122" i="9"/>
  <c r="F122" i="9"/>
  <c r="H121" i="9"/>
  <c r="G121" i="9"/>
  <c r="F121" i="9"/>
  <c r="E121" i="9"/>
  <c r="B121" i="9" s="1"/>
  <c r="H120" i="9"/>
  <c r="G120" i="9"/>
  <c r="F120" i="9"/>
  <c r="E120" i="9"/>
  <c r="B120" i="9" s="1"/>
  <c r="H119" i="9"/>
  <c r="G119" i="9"/>
  <c r="E119" i="9" s="1"/>
  <c r="B119" i="9" s="1"/>
  <c r="F119" i="9"/>
  <c r="H118" i="9"/>
  <c r="G118" i="9"/>
  <c r="E118" i="9" s="1"/>
  <c r="B118" i="9" s="1"/>
  <c r="F118" i="9"/>
  <c r="H117" i="9"/>
  <c r="G117" i="9"/>
  <c r="E117" i="9" s="1"/>
  <c r="B117" i="9" s="1"/>
  <c r="F117" i="9"/>
  <c r="H116" i="9"/>
  <c r="G116" i="9"/>
  <c r="F116" i="9"/>
  <c r="E116" i="9"/>
  <c r="B116" i="9" s="1"/>
  <c r="H115" i="9"/>
  <c r="G115" i="9"/>
  <c r="F115" i="9"/>
  <c r="E115" i="9"/>
  <c r="H114" i="9"/>
  <c r="G114" i="9"/>
  <c r="F114" i="9"/>
  <c r="H113" i="9"/>
  <c r="G113" i="9"/>
  <c r="F113" i="9"/>
  <c r="E113" i="9"/>
  <c r="B113" i="9" s="1"/>
  <c r="H112" i="9"/>
  <c r="G112" i="9"/>
  <c r="F112" i="9"/>
  <c r="E112" i="9"/>
  <c r="H111" i="9"/>
  <c r="G111" i="9"/>
  <c r="E111" i="9" s="1"/>
  <c r="B111" i="9" s="1"/>
  <c r="F111" i="9"/>
  <c r="H110" i="9"/>
  <c r="G110" i="9"/>
  <c r="E110" i="9" s="1"/>
  <c r="B110" i="9" s="1"/>
  <c r="F110" i="9"/>
  <c r="H109" i="9"/>
  <c r="G109" i="9"/>
  <c r="F109" i="9"/>
  <c r="H108" i="9"/>
  <c r="G108" i="9"/>
  <c r="F108" i="9"/>
  <c r="E108" i="9"/>
  <c r="B108" i="9" s="1"/>
  <c r="H107" i="9"/>
  <c r="G107" i="9"/>
  <c r="F107" i="9"/>
  <c r="E107" i="9"/>
  <c r="H106" i="9"/>
  <c r="G106" i="9"/>
  <c r="E106" i="9" s="1"/>
  <c r="F106" i="9"/>
  <c r="B106" i="9" s="1"/>
  <c r="H105" i="9"/>
  <c r="G105" i="9"/>
  <c r="F105" i="9"/>
  <c r="E105" i="9"/>
  <c r="B105" i="9" s="1"/>
  <c r="H104" i="9"/>
  <c r="E104" i="9" s="1"/>
  <c r="G104" i="9"/>
  <c r="F104" i="9"/>
  <c r="H103" i="9"/>
  <c r="G103" i="9"/>
  <c r="E103" i="9" s="1"/>
  <c r="B103" i="9" s="1"/>
  <c r="F103" i="9"/>
  <c r="H102" i="9"/>
  <c r="G102" i="9"/>
  <c r="F102" i="9"/>
  <c r="H101" i="9"/>
  <c r="G101" i="9"/>
  <c r="E101" i="9" s="1"/>
  <c r="B101" i="9" s="1"/>
  <c r="F101" i="9"/>
  <c r="H100" i="9"/>
  <c r="E100" i="9" s="1"/>
  <c r="B100" i="9" s="1"/>
  <c r="G100" i="9"/>
  <c r="F100" i="9"/>
  <c r="H99" i="9"/>
  <c r="G99" i="9"/>
  <c r="F99" i="9"/>
  <c r="E99" i="9"/>
  <c r="B99" i="9" s="1"/>
  <c r="H98" i="9"/>
  <c r="G98" i="9"/>
  <c r="E98" i="9" s="1"/>
  <c r="F98" i="9"/>
  <c r="B98" i="9"/>
  <c r="H97" i="9"/>
  <c r="G97" i="9"/>
  <c r="F97" i="9"/>
  <c r="E97" i="9"/>
  <c r="B97" i="9" s="1"/>
  <c r="H96" i="9"/>
  <c r="E96" i="9" s="1"/>
  <c r="B96" i="9" s="1"/>
  <c r="G96" i="9"/>
  <c r="F96" i="9"/>
  <c r="H95" i="9"/>
  <c r="G95" i="9"/>
  <c r="E95" i="9" s="1"/>
  <c r="B95" i="9" s="1"/>
  <c r="F95" i="9"/>
  <c r="H94" i="9"/>
  <c r="G94" i="9"/>
  <c r="E94" i="9" s="1"/>
  <c r="B94" i="9" s="1"/>
  <c r="F94" i="9"/>
  <c r="H93" i="9"/>
  <c r="G93" i="9"/>
  <c r="F93" i="9"/>
  <c r="H92" i="9"/>
  <c r="G92" i="9"/>
  <c r="F92" i="9"/>
  <c r="E92" i="9"/>
  <c r="B92" i="9" s="1"/>
  <c r="H91" i="9"/>
  <c r="G91" i="9"/>
  <c r="F91" i="9"/>
  <c r="E91" i="9"/>
  <c r="H90" i="9"/>
  <c r="G90" i="9"/>
  <c r="E90" i="9" s="1"/>
  <c r="F90" i="9"/>
  <c r="B90" i="9" s="1"/>
  <c r="H89" i="9"/>
  <c r="G89" i="9"/>
  <c r="F89" i="9"/>
  <c r="E89" i="9"/>
  <c r="B89" i="9" s="1"/>
  <c r="H88" i="9"/>
  <c r="E88" i="9" s="1"/>
  <c r="G88" i="9"/>
  <c r="F88" i="9"/>
  <c r="H87" i="9"/>
  <c r="G87" i="9"/>
  <c r="E87" i="9" s="1"/>
  <c r="B87" i="9" s="1"/>
  <c r="F87" i="9"/>
  <c r="H86" i="9"/>
  <c r="G86" i="9"/>
  <c r="F86" i="9"/>
  <c r="H85" i="9"/>
  <c r="G85" i="9"/>
  <c r="E85" i="9" s="1"/>
  <c r="B85" i="9" s="1"/>
  <c r="F85" i="9"/>
  <c r="H84" i="9"/>
  <c r="E84" i="9" s="1"/>
  <c r="B84" i="9" s="1"/>
  <c r="G84" i="9"/>
  <c r="F84" i="9"/>
  <c r="H83" i="9"/>
  <c r="G83" i="9"/>
  <c r="F83" i="9"/>
  <c r="E83" i="9"/>
  <c r="B83" i="9" s="1"/>
  <c r="H82" i="9"/>
  <c r="G82" i="9"/>
  <c r="E82" i="9" s="1"/>
  <c r="F82" i="9"/>
  <c r="B82" i="9"/>
  <c r="H81" i="9"/>
  <c r="G81" i="9"/>
  <c r="F81" i="9"/>
  <c r="E81" i="9"/>
  <c r="B81" i="9" s="1"/>
  <c r="H80" i="9"/>
  <c r="E80" i="9" s="1"/>
  <c r="B80" i="9" s="1"/>
  <c r="G80" i="9"/>
  <c r="F80" i="9"/>
  <c r="H79" i="9"/>
  <c r="G79" i="9"/>
  <c r="E79" i="9" s="1"/>
  <c r="B79" i="9" s="1"/>
  <c r="F79" i="9"/>
  <c r="H78" i="9"/>
  <c r="G78" i="9"/>
  <c r="E78" i="9" s="1"/>
  <c r="B78" i="9" s="1"/>
  <c r="F78" i="9"/>
  <c r="H77" i="9"/>
  <c r="G77" i="9"/>
  <c r="F77" i="9"/>
  <c r="H76" i="9"/>
  <c r="G76" i="9"/>
  <c r="F76" i="9"/>
  <c r="E76" i="9"/>
  <c r="B76" i="9" s="1"/>
  <c r="H75" i="9"/>
  <c r="G75" i="9"/>
  <c r="F75" i="9"/>
  <c r="E75" i="9"/>
  <c r="H74" i="9"/>
  <c r="G74" i="9"/>
  <c r="E74" i="9" s="1"/>
  <c r="F74" i="9"/>
  <c r="B74" i="9" s="1"/>
  <c r="H73" i="9"/>
  <c r="G73" i="9"/>
  <c r="F73" i="9"/>
  <c r="E73" i="9"/>
  <c r="B73" i="9" s="1"/>
  <c r="H72" i="9"/>
  <c r="E72" i="9" s="1"/>
  <c r="G72" i="9"/>
  <c r="F72" i="9"/>
  <c r="H71" i="9"/>
  <c r="G71" i="9"/>
  <c r="E71" i="9" s="1"/>
  <c r="B71" i="9" s="1"/>
  <c r="F71" i="9"/>
  <c r="H70" i="9"/>
  <c r="G70" i="9"/>
  <c r="F70" i="9"/>
  <c r="H69" i="9"/>
  <c r="G69" i="9"/>
  <c r="E69" i="9" s="1"/>
  <c r="B69" i="9" s="1"/>
  <c r="F69" i="9"/>
  <c r="H68" i="9"/>
  <c r="E68" i="9" s="1"/>
  <c r="B68" i="9" s="1"/>
  <c r="G68" i="9"/>
  <c r="F68" i="9"/>
  <c r="H67" i="9"/>
  <c r="G67" i="9"/>
  <c r="F67" i="9"/>
  <c r="E67" i="9"/>
  <c r="B67" i="9" s="1"/>
  <c r="H66" i="9"/>
  <c r="G66" i="9"/>
  <c r="E66" i="9" s="1"/>
  <c r="F66" i="9"/>
  <c r="B66" i="9"/>
  <c r="H65" i="9"/>
  <c r="G65" i="9"/>
  <c r="F65" i="9"/>
  <c r="E65" i="9"/>
  <c r="B65" i="9" s="1"/>
  <c r="H64" i="9"/>
  <c r="E64" i="9" s="1"/>
  <c r="B64" i="9" s="1"/>
  <c r="G64" i="9"/>
  <c r="F64" i="9"/>
  <c r="H63" i="9"/>
  <c r="G63" i="9"/>
  <c r="F63" i="9"/>
  <c r="E63" i="9"/>
  <c r="B63" i="9" s="1"/>
  <c r="H62" i="9"/>
  <c r="G62" i="9"/>
  <c r="F62" i="9"/>
  <c r="H61" i="9"/>
  <c r="E61" i="9" s="1"/>
  <c r="B61" i="9" s="1"/>
  <c r="G61" i="9"/>
  <c r="F61" i="9"/>
  <c r="H60" i="9"/>
  <c r="G60" i="9"/>
  <c r="F60" i="9"/>
  <c r="E60" i="9"/>
  <c r="B60" i="9" s="1"/>
  <c r="H59" i="9"/>
  <c r="G59" i="9"/>
  <c r="E59" i="9" s="1"/>
  <c r="B59" i="9" s="1"/>
  <c r="F59" i="9"/>
  <c r="H58" i="9"/>
  <c r="G58" i="9"/>
  <c r="E58" i="9" s="1"/>
  <c r="B58" i="9" s="1"/>
  <c r="F58" i="9"/>
  <c r="H57" i="9"/>
  <c r="G57" i="9"/>
  <c r="E57" i="9" s="1"/>
  <c r="B57" i="9" s="1"/>
  <c r="F57" i="9"/>
  <c r="H56" i="9"/>
  <c r="E56" i="9" s="1"/>
  <c r="G56" i="9"/>
  <c r="F56" i="9"/>
  <c r="B56" i="9" s="1"/>
  <c r="H55" i="9"/>
  <c r="G55" i="9"/>
  <c r="E55" i="9" s="1"/>
  <c r="B55" i="9" s="1"/>
  <c r="F55" i="9"/>
  <c r="H54" i="9"/>
  <c r="G54" i="9"/>
  <c r="E54" i="9" s="1"/>
  <c r="B54" i="9" s="1"/>
  <c r="F54" i="9"/>
  <c r="H53" i="9"/>
  <c r="G53" i="9"/>
  <c r="E53" i="9" s="1"/>
  <c r="B53" i="9" s="1"/>
  <c r="F53" i="9"/>
  <c r="H52" i="9"/>
  <c r="E52" i="9" s="1"/>
  <c r="B52" i="9" s="1"/>
  <c r="G52" i="9"/>
  <c r="F52" i="9"/>
  <c r="H51" i="9"/>
  <c r="G51" i="9"/>
  <c r="F51" i="9"/>
  <c r="E51" i="9"/>
  <c r="B51" i="9" s="1"/>
  <c r="H50" i="9"/>
  <c r="G50" i="9"/>
  <c r="F50" i="9"/>
  <c r="H49" i="9"/>
  <c r="E49" i="9" s="1"/>
  <c r="B49" i="9" s="1"/>
  <c r="G49" i="9"/>
  <c r="F49" i="9"/>
  <c r="H48" i="9"/>
  <c r="G48" i="9"/>
  <c r="F48" i="9"/>
  <c r="E48" i="9"/>
  <c r="B48" i="9" s="1"/>
  <c r="H47" i="9"/>
  <c r="G47" i="9"/>
  <c r="E47" i="9" s="1"/>
  <c r="B47" i="9" s="1"/>
  <c r="F47" i="9"/>
  <c r="H46" i="9"/>
  <c r="G46" i="9"/>
  <c r="E46" i="9" s="1"/>
  <c r="B46" i="9" s="1"/>
  <c r="F46" i="9"/>
  <c r="H45" i="9"/>
  <c r="G45" i="9"/>
  <c r="E45" i="9" s="1"/>
  <c r="B45" i="9" s="1"/>
  <c r="F45" i="9"/>
  <c r="H44" i="9"/>
  <c r="E44" i="9" s="1"/>
  <c r="B44" i="9" s="1"/>
  <c r="G44" i="9"/>
  <c r="F44" i="9"/>
  <c r="H43" i="9"/>
  <c r="G43" i="9"/>
  <c r="F43" i="9"/>
  <c r="E43" i="9"/>
  <c r="B43" i="9" s="1"/>
  <c r="H42" i="9"/>
  <c r="G42" i="9"/>
  <c r="F42" i="9"/>
  <c r="H41" i="9"/>
  <c r="E41" i="9" s="1"/>
  <c r="B41" i="9" s="1"/>
  <c r="G41" i="9"/>
  <c r="F41" i="9"/>
  <c r="H40" i="9"/>
  <c r="G40" i="9"/>
  <c r="F40" i="9"/>
  <c r="E40" i="9"/>
  <c r="B40" i="9" s="1"/>
  <c r="H39" i="9"/>
  <c r="G39" i="9"/>
  <c r="E39" i="9" s="1"/>
  <c r="B39" i="9" s="1"/>
  <c r="F39" i="9"/>
  <c r="H38" i="9"/>
  <c r="G38" i="9"/>
  <c r="E38" i="9" s="1"/>
  <c r="B38" i="9" s="1"/>
  <c r="F38" i="9"/>
  <c r="H37" i="9"/>
  <c r="G37" i="9"/>
  <c r="F37" i="9"/>
  <c r="H36" i="9"/>
  <c r="G36" i="9"/>
  <c r="F36" i="9"/>
  <c r="H35" i="9"/>
  <c r="G35" i="9"/>
  <c r="F35" i="9"/>
  <c r="E35" i="9"/>
  <c r="B35" i="9" s="1"/>
  <c r="H34" i="9"/>
  <c r="G34" i="9"/>
  <c r="F34" i="9"/>
  <c r="H33" i="9"/>
  <c r="E33" i="9" s="1"/>
  <c r="B33" i="9" s="1"/>
  <c r="G33" i="9"/>
  <c r="F33" i="9"/>
  <c r="H32" i="9"/>
  <c r="G32" i="9"/>
  <c r="F32" i="9"/>
  <c r="E32" i="9"/>
  <c r="B32" i="9" s="1"/>
  <c r="H31" i="9"/>
  <c r="G31" i="9"/>
  <c r="F31" i="9"/>
  <c r="H30" i="9"/>
  <c r="G30" i="9"/>
  <c r="E30" i="9" s="1"/>
  <c r="B30" i="9" s="1"/>
  <c r="F30" i="9"/>
  <c r="H29" i="9"/>
  <c r="G29" i="9"/>
  <c r="E29" i="9" s="1"/>
  <c r="B29" i="9" s="1"/>
  <c r="F29" i="9"/>
  <c r="H28" i="9"/>
  <c r="E28" i="9" s="1"/>
  <c r="B28" i="9" s="1"/>
  <c r="G28" i="9"/>
  <c r="F28" i="9"/>
  <c r="H27" i="9"/>
  <c r="G27" i="9"/>
  <c r="F27" i="9"/>
  <c r="E27" i="9"/>
  <c r="B27" i="9" s="1"/>
  <c r="H26" i="9"/>
  <c r="G26" i="9"/>
  <c r="F26" i="9"/>
  <c r="H25" i="9"/>
  <c r="E25" i="9" s="1"/>
  <c r="B25" i="9" s="1"/>
  <c r="G25" i="9"/>
  <c r="F25" i="9"/>
  <c r="F24" i="9"/>
  <c r="F4" i="9"/>
  <c r="O3" i="9"/>
  <c r="G178" i="9" s="1"/>
  <c r="E178" i="9" s="1"/>
  <c r="B178" i="9" s="1"/>
  <c r="L3" i="9"/>
  <c r="I3" i="9"/>
  <c r="G207" i="9" s="1"/>
  <c r="E207" i="9" s="1"/>
  <c r="H3" i="9"/>
  <c r="G3" i="9"/>
  <c r="H298" i="1" l="1"/>
  <c r="E36" i="9"/>
  <c r="B36" i="9" s="1"/>
  <c r="E319" i="9"/>
  <c r="B319" i="9" s="1"/>
  <c r="E328" i="9"/>
  <c r="B328" i="9" s="1"/>
  <c r="E31" i="9"/>
  <c r="B31" i="9" s="1"/>
  <c r="E37" i="9"/>
  <c r="B37" i="9" s="1"/>
  <c r="E294" i="9"/>
  <c r="B294" i="9" s="1"/>
  <c r="G299" i="1"/>
  <c r="G422" i="1"/>
  <c r="B232" i="9"/>
  <c r="H588" i="1"/>
  <c r="G588" i="1"/>
  <c r="B207" i="9"/>
  <c r="B72" i="9"/>
  <c r="E77" i="9"/>
  <c r="B77" i="9" s="1"/>
  <c r="B88" i="9"/>
  <c r="E93" i="9"/>
  <c r="B93" i="9" s="1"/>
  <c r="B104" i="9"/>
  <c r="E109" i="9"/>
  <c r="B109" i="9" s="1"/>
  <c r="B112" i="9"/>
  <c r="B115" i="9"/>
  <c r="E134" i="9"/>
  <c r="B134" i="9" s="1"/>
  <c r="E141" i="9"/>
  <c r="B141" i="9" s="1"/>
  <c r="B144" i="9"/>
  <c r="B147" i="9"/>
  <c r="E166" i="9"/>
  <c r="B166" i="9" s="1"/>
  <c r="E173" i="9"/>
  <c r="B173" i="9" s="1"/>
  <c r="B278" i="9"/>
  <c r="F298" i="9"/>
  <c r="B305" i="9"/>
  <c r="B314" i="9"/>
  <c r="H615" i="1"/>
  <c r="G615" i="1"/>
  <c r="E250" i="5"/>
  <c r="D1258" i="1"/>
  <c r="B280" i="9"/>
  <c r="B322" i="9"/>
  <c r="G296" i="9"/>
  <c r="E296" i="9" s="1"/>
  <c r="B296" i="9" s="1"/>
  <c r="G179" i="9"/>
  <c r="E179" i="9" s="1"/>
  <c r="B179" i="9" s="1"/>
  <c r="G175" i="9"/>
  <c r="E175" i="9" s="1"/>
  <c r="B175" i="9" s="1"/>
  <c r="E26" i="9"/>
  <c r="B26" i="9" s="1"/>
  <c r="E34" i="9"/>
  <c r="B34" i="9" s="1"/>
  <c r="E42" i="9"/>
  <c r="B42" i="9" s="1"/>
  <c r="E50" i="9"/>
  <c r="B50" i="9" s="1"/>
  <c r="E62" i="9"/>
  <c r="B62" i="9" s="1"/>
  <c r="E70" i="9"/>
  <c r="B70" i="9" s="1"/>
  <c r="B75" i="9"/>
  <c r="E86" i="9"/>
  <c r="B86" i="9" s="1"/>
  <c r="B91" i="9"/>
  <c r="E102" i="9"/>
  <c r="B102" i="9" s="1"/>
  <c r="B107" i="9"/>
  <c r="E126" i="9"/>
  <c r="B126" i="9" s="1"/>
  <c r="E133" i="9"/>
  <c r="B133" i="9" s="1"/>
  <c r="B136" i="9"/>
  <c r="B139" i="9"/>
  <c r="E158" i="9"/>
  <c r="B158" i="9" s="1"/>
  <c r="E165" i="9"/>
  <c r="B165" i="9" s="1"/>
  <c r="B168" i="9"/>
  <c r="B171" i="9"/>
  <c r="B231" i="9"/>
  <c r="B234" i="9"/>
  <c r="F236" i="9"/>
  <c r="B236" i="9" s="1"/>
  <c r="F241" i="9"/>
  <c r="B241" i="9" s="1"/>
  <c r="B247" i="9"/>
  <c r="B250" i="9"/>
  <c r="F252" i="9"/>
  <c r="B252" i="9" s="1"/>
  <c r="F257" i="9"/>
  <c r="B257" i="9" s="1"/>
  <c r="B263" i="9"/>
  <c r="B266" i="9"/>
  <c r="F273" i="9"/>
  <c r="B273" i="9" s="1"/>
  <c r="B288" i="9"/>
  <c r="F289" i="9"/>
  <c r="B289" i="9" s="1"/>
  <c r="B326" i="9"/>
  <c r="H54" i="1"/>
  <c r="G556" i="1"/>
  <c r="E114" i="9"/>
  <c r="B114" i="9" s="1"/>
  <c r="E122" i="9"/>
  <c r="B122" i="9" s="1"/>
  <c r="E130" i="9"/>
  <c r="B130" i="9" s="1"/>
  <c r="E138" i="9"/>
  <c r="B138" i="9" s="1"/>
  <c r="E146" i="9"/>
  <c r="B146" i="9" s="1"/>
  <c r="E154" i="9"/>
  <c r="B154" i="9" s="1"/>
  <c r="E162" i="9"/>
  <c r="B162" i="9" s="1"/>
  <c r="E170" i="9"/>
  <c r="B170" i="9" s="1"/>
  <c r="F232" i="9"/>
  <c r="F240" i="9"/>
  <c r="B240" i="9" s="1"/>
  <c r="F248" i="9"/>
  <c r="B248" i="9" s="1"/>
  <c r="F256" i="9"/>
  <c r="B256" i="9" s="1"/>
  <c r="F264" i="9"/>
  <c r="B264" i="9" s="1"/>
  <c r="B274" i="9"/>
  <c r="B282" i="9"/>
  <c r="B290" i="9"/>
  <c r="B292" i="9"/>
  <c r="E313" i="9"/>
  <c r="B313" i="9" s="1"/>
  <c r="E321" i="9"/>
  <c r="B321" i="9" s="1"/>
  <c r="E329" i="9"/>
  <c r="B329" i="9" s="1"/>
  <c r="E344" i="9"/>
  <c r="I10" i="3" s="1"/>
  <c r="B345" i="9"/>
  <c r="B230" i="9"/>
  <c r="B238" i="9"/>
  <c r="B246" i="9"/>
  <c r="B254" i="9"/>
  <c r="B262" i="9"/>
  <c r="F268" i="9"/>
  <c r="B268" i="9" s="1"/>
  <c r="F276" i="9"/>
  <c r="B276" i="9" s="1"/>
  <c r="F284" i="9"/>
  <c r="B284" i="9" s="1"/>
  <c r="F292" i="9"/>
  <c r="B307" i="9"/>
  <c r="E312" i="9"/>
  <c r="B312" i="9" s="1"/>
  <c r="B315" i="9"/>
  <c r="E320" i="9"/>
  <c r="B320" i="9" s="1"/>
  <c r="B323" i="9"/>
  <c r="B339" i="9"/>
  <c r="F272" i="9"/>
  <c r="B272" i="9" s="1"/>
  <c r="F280" i="9"/>
  <c r="F288" i="9"/>
  <c r="E309" i="9"/>
  <c r="B309" i="9" s="1"/>
  <c r="E317" i="9"/>
  <c r="B317" i="9" s="1"/>
  <c r="E325" i="9"/>
  <c r="B325" i="9" s="1"/>
  <c r="F340" i="9"/>
  <c r="B340" i="9" s="1"/>
  <c r="F341" i="9"/>
  <c r="D226" i="1"/>
  <c r="E152" i="4"/>
  <c r="J1542" i="1"/>
  <c r="H1557" i="1"/>
  <c r="G1557" i="1"/>
  <c r="J1563" i="1"/>
  <c r="G1563" i="1"/>
  <c r="I1563" i="1" s="1"/>
  <c r="J1575" i="1"/>
  <c r="G1575" i="1"/>
  <c r="I1575" i="1" s="1"/>
  <c r="H1605" i="1"/>
  <c r="G1605" i="1"/>
  <c r="H1613" i="1"/>
  <c r="G1613" i="1"/>
  <c r="G1627" i="1"/>
  <c r="H1627" i="1"/>
  <c r="G1635" i="1"/>
  <c r="H1635" i="1"/>
  <c r="G1643" i="1"/>
  <c r="H1643" i="1"/>
  <c r="G1651" i="1"/>
  <c r="H1651" i="1"/>
  <c r="G1659" i="1"/>
  <c r="H1659" i="1"/>
  <c r="H1664" i="1"/>
  <c r="G1664" i="1"/>
  <c r="H1672" i="1"/>
  <c r="G1672" i="1"/>
  <c r="H1680" i="1"/>
  <c r="G1680" i="1"/>
  <c r="D119" i="5"/>
  <c r="F120" i="5"/>
  <c r="D218" i="5"/>
  <c r="F219" i="5"/>
  <c r="D89" i="6"/>
  <c r="F90" i="6"/>
  <c r="G1537" i="1"/>
  <c r="G1541" i="1"/>
  <c r="I1541" i="1" s="1"/>
  <c r="G1545" i="1"/>
  <c r="J1548" i="1"/>
  <c r="H1548" i="1"/>
  <c r="H1549" i="1"/>
  <c r="G1549" i="1"/>
  <c r="J1556" i="1"/>
  <c r="H1556" i="1"/>
  <c r="G1556" i="1"/>
  <c r="I1556" i="1" s="1"/>
  <c r="H1574" i="1"/>
  <c r="G1574" i="1"/>
  <c r="I1574" i="1" s="1"/>
  <c r="H1581" i="1"/>
  <c r="G1581" i="1"/>
  <c r="H1589" i="1"/>
  <c r="G1589" i="1"/>
  <c r="H1597" i="1"/>
  <c r="G1597" i="1"/>
  <c r="G1603" i="1"/>
  <c r="H1603" i="1"/>
  <c r="G1611" i="1"/>
  <c r="H1611" i="1"/>
  <c r="G1619" i="1"/>
  <c r="H1619" i="1"/>
  <c r="H1624" i="1"/>
  <c r="G1624" i="1"/>
  <c r="H1632" i="1"/>
  <c r="G1632" i="1"/>
  <c r="H1640" i="1"/>
  <c r="G1640" i="1"/>
  <c r="H1648" i="1"/>
  <c r="G1648" i="1"/>
  <c r="H1656" i="1"/>
  <c r="G1656" i="1"/>
  <c r="F50" i="4"/>
  <c r="D49" i="4"/>
  <c r="D106" i="4"/>
  <c r="F107" i="4"/>
  <c r="F322" i="4"/>
  <c r="D321" i="4"/>
  <c r="F426" i="4"/>
  <c r="D647" i="4"/>
  <c r="F470" i="4"/>
  <c r="D466" i="4"/>
  <c r="E535" i="4"/>
  <c r="F630" i="4"/>
  <c r="D629" i="4"/>
  <c r="E175" i="5"/>
  <c r="D1179" i="1" s="1"/>
  <c r="I10" i="9"/>
  <c r="H180" i="9"/>
  <c r="E180" i="9" s="1"/>
  <c r="B180" i="9" s="1"/>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C39" i="1"/>
  <c r="C46" i="1"/>
  <c r="C49" i="1"/>
  <c r="C87" i="1"/>
  <c r="C94" i="1"/>
  <c r="C103" i="1"/>
  <c r="C130" i="1"/>
  <c r="C309" i="1"/>
  <c r="C317" i="1"/>
  <c r="C336" i="1"/>
  <c r="C344" i="1"/>
  <c r="C421" i="1"/>
  <c r="C464" i="1"/>
  <c r="C467" i="1"/>
  <c r="C591" i="1"/>
  <c r="C624" i="1"/>
  <c r="C627" i="1"/>
  <c r="C1125" i="1"/>
  <c r="C1223" i="1"/>
  <c r="C1485" i="1"/>
  <c r="G1508" i="1"/>
  <c r="H1510" i="1"/>
  <c r="G1512" i="1"/>
  <c r="H1514" i="1"/>
  <c r="G1516" i="1"/>
  <c r="H1518" i="1"/>
  <c r="G1520" i="1"/>
  <c r="H1522" i="1"/>
  <c r="G1524" i="1"/>
  <c r="H1526" i="1"/>
  <c r="G1528" i="1"/>
  <c r="H1530" i="1"/>
  <c r="G1532" i="1"/>
  <c r="H1534" i="1"/>
  <c r="D1537" i="1"/>
  <c r="H1538" i="1"/>
  <c r="G1540" i="1"/>
  <c r="I1540" i="1" s="1"/>
  <c r="J1540" i="1"/>
  <c r="H1541" i="1"/>
  <c r="H1542" i="1"/>
  <c r="I1542" i="1" s="1"/>
  <c r="G1544" i="1"/>
  <c r="I1544" i="1" s="1"/>
  <c r="J1544" i="1"/>
  <c r="H1545" i="1"/>
  <c r="H1546" i="1"/>
  <c r="G1547" i="1"/>
  <c r="J1552" i="1"/>
  <c r="H1552" i="1"/>
  <c r="I1552" i="1" s="1"/>
  <c r="H1553" i="1"/>
  <c r="G1553" i="1"/>
  <c r="I1553" i="1" s="1"/>
  <c r="H1554" i="1"/>
  <c r="G1554" i="1"/>
  <c r="I1558" i="1"/>
  <c r="H1561" i="1"/>
  <c r="G1561" i="1"/>
  <c r="H1563" i="1"/>
  <c r="J1567" i="1"/>
  <c r="G1567" i="1"/>
  <c r="I1567" i="1" s="1"/>
  <c r="D1570" i="1"/>
  <c r="H1570" i="1" s="1"/>
  <c r="H1575" i="1"/>
  <c r="J1580" i="1"/>
  <c r="H1580" i="1"/>
  <c r="G1580" i="1"/>
  <c r="I1580" i="1" s="1"/>
  <c r="G1587" i="1"/>
  <c r="H1587" i="1"/>
  <c r="G1595" i="1"/>
  <c r="H1595" i="1"/>
  <c r="H1608" i="1"/>
  <c r="G1608" i="1"/>
  <c r="H1616" i="1"/>
  <c r="G1616" i="1"/>
  <c r="H1669" i="1"/>
  <c r="G1669" i="1"/>
  <c r="H1677" i="1"/>
  <c r="G1677" i="1"/>
  <c r="H1685" i="1"/>
  <c r="G1685" i="1"/>
  <c r="I34" i="3"/>
  <c r="F154" i="4"/>
  <c r="D153" i="4"/>
  <c r="F202" i="4"/>
  <c r="F262" i="4"/>
  <c r="F585" i="4"/>
  <c r="D584" i="4"/>
  <c r="D7" i="5"/>
  <c r="F8" i="5"/>
  <c r="H335" i="9"/>
  <c r="E335" i="9" s="1"/>
  <c r="B335" i="9" s="1"/>
  <c r="D4" i="1"/>
  <c r="D108" i="1"/>
  <c r="D116" i="1"/>
  <c r="D374" i="1"/>
  <c r="D424" i="1"/>
  <c r="D425" i="1"/>
  <c r="D461" i="1"/>
  <c r="D530" i="1"/>
  <c r="D531" i="1"/>
  <c r="D1180" i="1"/>
  <c r="D1181" i="1"/>
  <c r="D1263" i="1"/>
  <c r="G1511" i="1"/>
  <c r="H1513" i="1"/>
  <c r="G1515" i="1"/>
  <c r="H1517" i="1"/>
  <c r="G1519" i="1"/>
  <c r="H1521" i="1"/>
  <c r="G1523" i="1"/>
  <c r="H1525" i="1"/>
  <c r="G1527" i="1"/>
  <c r="H1529" i="1"/>
  <c r="G1531" i="1"/>
  <c r="H1533" i="1"/>
  <c r="G1535" i="1"/>
  <c r="H1537" i="1"/>
  <c r="G1539" i="1"/>
  <c r="I1543" i="1"/>
  <c r="J1546" i="1"/>
  <c r="H1547" i="1"/>
  <c r="G1548" i="1"/>
  <c r="G1550" i="1"/>
  <c r="I1550" i="1" s="1"/>
  <c r="H1555" i="1"/>
  <c r="G1555" i="1"/>
  <c r="J1557" i="1"/>
  <c r="J1560" i="1"/>
  <c r="H1560" i="1"/>
  <c r="G1560" i="1"/>
  <c r="I1560" i="1" s="1"/>
  <c r="H1562" i="1"/>
  <c r="H1566" i="1"/>
  <c r="G1566" i="1"/>
  <c r="I1566" i="1" s="1"/>
  <c r="J1574" i="1"/>
  <c r="H1577" i="1"/>
  <c r="G1577" i="1"/>
  <c r="I1577" i="1" s="1"/>
  <c r="H1584" i="1"/>
  <c r="G1584" i="1"/>
  <c r="H1592" i="1"/>
  <c r="G1592" i="1"/>
  <c r="H1600" i="1"/>
  <c r="G1600" i="1"/>
  <c r="H1629" i="1"/>
  <c r="G1629" i="1"/>
  <c r="H1637" i="1"/>
  <c r="G1637" i="1"/>
  <c r="H1645" i="1"/>
  <c r="G1645" i="1"/>
  <c r="H1653" i="1"/>
  <c r="G1653" i="1"/>
  <c r="H1661" i="1"/>
  <c r="G1661" i="1"/>
  <c r="H1663" i="1"/>
  <c r="G1667" i="1"/>
  <c r="H1667" i="1"/>
  <c r="G1675" i="1"/>
  <c r="H1675" i="1"/>
  <c r="G1683" i="1"/>
  <c r="H1683" i="1"/>
  <c r="F8" i="4"/>
  <c r="D7" i="4"/>
  <c r="F58" i="4"/>
  <c r="F126" i="4"/>
  <c r="D125" i="4"/>
  <c r="F497" i="4"/>
  <c r="D491" i="4"/>
  <c r="F35" i="6"/>
  <c r="H28" i="3"/>
  <c r="H1551" i="1"/>
  <c r="I1551" i="1" s="1"/>
  <c r="J1551" i="1"/>
  <c r="H1564" i="1"/>
  <c r="I1564" i="1" s="1"/>
  <c r="J1564" i="1"/>
  <c r="H1565" i="1"/>
  <c r="I1565" i="1" s="1"/>
  <c r="H1568" i="1"/>
  <c r="I1568" i="1" s="1"/>
  <c r="J1568" i="1"/>
  <c r="H1569" i="1"/>
  <c r="I1569" i="1" s="1"/>
  <c r="H1572" i="1"/>
  <c r="I1572" i="1" s="1"/>
  <c r="J1572" i="1"/>
  <c r="H1573" i="1"/>
  <c r="I1573" i="1" s="1"/>
  <c r="H1576" i="1"/>
  <c r="E49" i="4"/>
  <c r="D45" i="1" s="1"/>
  <c r="D82" i="4"/>
  <c r="D164" i="4"/>
  <c r="E321" i="4"/>
  <c r="D316" i="1" s="1"/>
  <c r="F374" i="4"/>
  <c r="D373" i="4"/>
  <c r="D648" i="4"/>
  <c r="F572" i="4"/>
  <c r="D571" i="4"/>
  <c r="E597" i="4"/>
  <c r="D591" i="1" s="1"/>
  <c r="E69" i="5"/>
  <c r="D147" i="5"/>
  <c r="F150" i="5"/>
  <c r="F203" i="5"/>
  <c r="D202" i="5"/>
  <c r="E141" i="6"/>
  <c r="F115" i="6"/>
  <c r="D114" i="6"/>
  <c r="H1559" i="1"/>
  <c r="I1559" i="1" s="1"/>
  <c r="J1559" i="1"/>
  <c r="H1571" i="1"/>
  <c r="H1579" i="1"/>
  <c r="I1579" i="1" s="1"/>
  <c r="J1579" i="1"/>
  <c r="F112" i="4"/>
  <c r="F160" i="4"/>
  <c r="F216" i="4"/>
  <c r="E373" i="4"/>
  <c r="D368" i="1" s="1"/>
  <c r="E647" i="4"/>
  <c r="D641" i="1" s="1"/>
  <c r="F427" i="4"/>
  <c r="F431" i="4"/>
  <c r="D430" i="4"/>
  <c r="F485" i="4"/>
  <c r="D479" i="4"/>
  <c r="D522" i="4"/>
  <c r="F523" i="4"/>
  <c r="F537" i="4"/>
  <c r="D536" i="4"/>
  <c r="E648" i="4"/>
  <c r="D642" i="1" s="1"/>
  <c r="F76" i="5"/>
  <c r="D70" i="5"/>
  <c r="F177" i="5"/>
  <c r="D176" i="5"/>
  <c r="F246" i="4"/>
  <c r="F274" i="4"/>
  <c r="D12" i="5"/>
  <c r="D254" i="5"/>
  <c r="D5" i="6"/>
  <c r="D230" i="4"/>
  <c r="E273" i="4"/>
  <c r="D309" i="4"/>
  <c r="D361" i="4"/>
  <c r="F502" i="4"/>
  <c r="D44" i="8"/>
  <c r="D45" i="8"/>
  <c r="D141" i="6" l="1"/>
  <c r="F5" i="6"/>
  <c r="H27" i="3"/>
  <c r="C1400" i="1"/>
  <c r="G347" i="9"/>
  <c r="E347" i="9" s="1"/>
  <c r="F430" i="4"/>
  <c r="D639" i="4"/>
  <c r="C424" i="1"/>
  <c r="I31" i="3"/>
  <c r="D1536" i="1"/>
  <c r="F491" i="4"/>
  <c r="C485" i="1"/>
  <c r="G425" i="1"/>
  <c r="H425" i="1"/>
  <c r="F7" i="5"/>
  <c r="H22" i="3"/>
  <c r="C1012" i="1"/>
  <c r="I1547" i="1"/>
  <c r="F647" i="4"/>
  <c r="C641" i="1"/>
  <c r="E6" i="4"/>
  <c r="C1620" i="1"/>
  <c r="I39" i="3"/>
  <c r="G343" i="9"/>
  <c r="E343" i="9" s="1"/>
  <c r="B343" i="9" s="1"/>
  <c r="K1480" i="9"/>
  <c r="C1258" i="1"/>
  <c r="F254" i="5"/>
  <c r="F202" i="5"/>
  <c r="C1206" i="1"/>
  <c r="G337" i="9"/>
  <c r="E337" i="9" s="1"/>
  <c r="B337" i="9" s="1"/>
  <c r="F648" i="4"/>
  <c r="C642" i="1"/>
  <c r="E308" i="4"/>
  <c r="D6" i="4"/>
  <c r="F7" i="4"/>
  <c r="C3" i="1"/>
  <c r="H531" i="1"/>
  <c r="G531" i="1"/>
  <c r="G4" i="1"/>
  <c r="H4" i="1"/>
  <c r="D152" i="4"/>
  <c r="F153" i="4"/>
  <c r="C149" i="1"/>
  <c r="G24" i="9"/>
  <c r="H24" i="9"/>
  <c r="H309" i="1"/>
  <c r="G309" i="1"/>
  <c r="F629" i="4"/>
  <c r="C623" i="1"/>
  <c r="F218" i="5"/>
  <c r="C1222" i="1"/>
  <c r="G338" i="9"/>
  <c r="E338" i="9" s="1"/>
  <c r="B338" i="9" s="1"/>
  <c r="F273" i="4"/>
  <c r="D269" i="1"/>
  <c r="F536" i="4"/>
  <c r="D535" i="4"/>
  <c r="C530" i="1"/>
  <c r="F479" i="4"/>
  <c r="C473" i="1"/>
  <c r="F114" i="6"/>
  <c r="H30" i="3"/>
  <c r="C1509" i="1"/>
  <c r="F373" i="4"/>
  <c r="C368" i="1"/>
  <c r="F164" i="4"/>
  <c r="C160" i="1"/>
  <c r="F125" i="4"/>
  <c r="C121" i="1"/>
  <c r="H1263" i="1"/>
  <c r="G1263" i="1"/>
  <c r="G374" i="1"/>
  <c r="H374" i="1"/>
  <c r="H1223" i="1"/>
  <c r="G1223" i="1"/>
  <c r="G591" i="1"/>
  <c r="H591" i="1"/>
  <c r="H344" i="1"/>
  <c r="G344" i="1"/>
  <c r="G130" i="1"/>
  <c r="H130" i="1"/>
  <c r="H49" i="1"/>
  <c r="G49" i="1"/>
  <c r="F321" i="4"/>
  <c r="C316" i="1"/>
  <c r="C45" i="1"/>
  <c r="F49" i="4"/>
  <c r="G1570" i="1"/>
  <c r="I1557" i="1"/>
  <c r="H19" i="9"/>
  <c r="E19" i="9" s="1"/>
  <c r="B19" i="9" s="1"/>
  <c r="I25" i="3"/>
  <c r="D1254" i="1"/>
  <c r="I40" i="3"/>
  <c r="C1621" i="1"/>
  <c r="F361" i="4"/>
  <c r="D360" i="4"/>
  <c r="C356" i="1"/>
  <c r="F147" i="5"/>
  <c r="C1152" i="1"/>
  <c r="H108" i="1"/>
  <c r="G108" i="1"/>
  <c r="G627" i="1"/>
  <c r="H627" i="1"/>
  <c r="G464" i="1"/>
  <c r="H464" i="1"/>
  <c r="H317" i="1"/>
  <c r="G317" i="1"/>
  <c r="H94" i="1"/>
  <c r="G94" i="1"/>
  <c r="H39" i="1"/>
  <c r="G39" i="1"/>
  <c r="E640" i="4"/>
  <c r="D634" i="1" s="1"/>
  <c r="D529" i="1"/>
  <c r="E299" i="4"/>
  <c r="D148" i="1"/>
  <c r="I18" i="3"/>
  <c r="F309" i="4"/>
  <c r="D308" i="4"/>
  <c r="C304" i="1"/>
  <c r="F176" i="5"/>
  <c r="H24" i="3"/>
  <c r="D175" i="5"/>
  <c r="C1180" i="1"/>
  <c r="F522" i="4"/>
  <c r="C516" i="1"/>
  <c r="E360" i="4"/>
  <c r="D1074" i="1"/>
  <c r="I23" i="3"/>
  <c r="F584" i="4"/>
  <c r="C578" i="1"/>
  <c r="H1485" i="1"/>
  <c r="G1485" i="1"/>
  <c r="G624" i="1"/>
  <c r="H624" i="1"/>
  <c r="H421" i="1"/>
  <c r="G421" i="1"/>
  <c r="G87" i="1"/>
  <c r="H87" i="1"/>
  <c r="G342" i="9"/>
  <c r="E342" i="9" s="1"/>
  <c r="F466" i="4"/>
  <c r="C460" i="1"/>
  <c r="F106" i="4"/>
  <c r="C102" i="1"/>
  <c r="D250" i="5"/>
  <c r="F12" i="5"/>
  <c r="C1017" i="1"/>
  <c r="F230" i="4"/>
  <c r="C226" i="1"/>
  <c r="F70" i="5"/>
  <c r="D69" i="5"/>
  <c r="C1075" i="1"/>
  <c r="F571" i="4"/>
  <c r="C565" i="1"/>
  <c r="C78" i="1"/>
  <c r="F82" i="4"/>
  <c r="E6" i="5"/>
  <c r="I1548" i="1"/>
  <c r="H1181" i="1"/>
  <c r="G1181" i="1"/>
  <c r="H461" i="1"/>
  <c r="G461" i="1"/>
  <c r="H116" i="1"/>
  <c r="G116" i="1"/>
  <c r="I1561" i="1"/>
  <c r="H1125" i="1"/>
  <c r="G1125" i="1"/>
  <c r="H467" i="1"/>
  <c r="G467" i="1"/>
  <c r="G336" i="1"/>
  <c r="H336" i="1"/>
  <c r="G103" i="1"/>
  <c r="H103" i="1"/>
  <c r="H46" i="1"/>
  <c r="G46" i="1"/>
  <c r="F597" i="4"/>
  <c r="E639" i="4"/>
  <c r="D633" i="1" s="1"/>
  <c r="I1549" i="1"/>
  <c r="I1545" i="1"/>
  <c r="F89" i="6"/>
  <c r="C1484" i="1"/>
  <c r="F119" i="5"/>
  <c r="C1124" i="1"/>
  <c r="H1124" i="1" l="1"/>
  <c r="G1124" i="1"/>
  <c r="H1075" i="1"/>
  <c r="G1075" i="1"/>
  <c r="H102" i="1"/>
  <c r="G102" i="1"/>
  <c r="H1180" i="1"/>
  <c r="G1180" i="1"/>
  <c r="G160" i="1"/>
  <c r="H160" i="1"/>
  <c r="G1509" i="1"/>
  <c r="H1509" i="1"/>
  <c r="G269" i="1"/>
  <c r="H269" i="1"/>
  <c r="D422" i="4"/>
  <c r="H17" i="3"/>
  <c r="F6" i="4"/>
  <c r="C2" i="1"/>
  <c r="H1258" i="1"/>
  <c r="G1258" i="1"/>
  <c r="H1620" i="1"/>
  <c r="G1620" i="1"/>
  <c r="H11" i="3"/>
  <c r="F69" i="5"/>
  <c r="H23" i="3"/>
  <c r="C1074" i="1"/>
  <c r="H1017" i="1"/>
  <c r="G1017" i="1"/>
  <c r="H578" i="1"/>
  <c r="G578" i="1"/>
  <c r="E418" i="4"/>
  <c r="D413" i="1" s="1"/>
  <c r="D355" i="1"/>
  <c r="D417" i="4"/>
  <c r="C303" i="1"/>
  <c r="F308" i="4"/>
  <c r="H1621" i="1"/>
  <c r="G1621" i="1"/>
  <c r="G530" i="1"/>
  <c r="H530" i="1"/>
  <c r="H1206" i="1"/>
  <c r="G1206" i="1"/>
  <c r="E300" i="4"/>
  <c r="D296" i="1" s="1"/>
  <c r="E422" i="4"/>
  <c r="D2" i="1"/>
  <c r="I17" i="3"/>
  <c r="H1484" i="1"/>
  <c r="G1484" i="1"/>
  <c r="H565" i="1"/>
  <c r="G565" i="1"/>
  <c r="H460" i="1"/>
  <c r="G460" i="1"/>
  <c r="G516" i="1"/>
  <c r="H516" i="1"/>
  <c r="H356" i="1"/>
  <c r="G356" i="1"/>
  <c r="G316" i="1"/>
  <c r="H316" i="1"/>
  <c r="G121" i="1"/>
  <c r="H121" i="1"/>
  <c r="G368" i="1"/>
  <c r="H368" i="1"/>
  <c r="D640" i="4"/>
  <c r="F535" i="4"/>
  <c r="C529" i="1"/>
  <c r="E24" i="9"/>
  <c r="H3" i="1"/>
  <c r="G3" i="1"/>
  <c r="G642" i="1"/>
  <c r="H642" i="1"/>
  <c r="H641" i="1"/>
  <c r="G641" i="1"/>
  <c r="B347" i="9"/>
  <c r="E346" i="9"/>
  <c r="F141" i="6"/>
  <c r="H31" i="3"/>
  <c r="C1536" i="1"/>
  <c r="B342" i="9"/>
  <c r="E341" i="9"/>
  <c r="H304" i="1"/>
  <c r="G304" i="1"/>
  <c r="H1152" i="1"/>
  <c r="G1152" i="1"/>
  <c r="F639" i="4"/>
  <c r="C633" i="1"/>
  <c r="H78" i="1"/>
  <c r="G78" i="1"/>
  <c r="F175" i="5"/>
  <c r="C1179" i="1"/>
  <c r="E423" i="4"/>
  <c r="E301" i="4"/>
  <c r="D297" i="1" s="1"/>
  <c r="D295" i="1"/>
  <c r="H45" i="1"/>
  <c r="G45" i="1"/>
  <c r="H623" i="1"/>
  <c r="G623" i="1"/>
  <c r="D299" i="4"/>
  <c r="H18" i="3"/>
  <c r="C148" i="1"/>
  <c r="F152" i="4"/>
  <c r="E417" i="4"/>
  <c r="D412" i="1" s="1"/>
  <c r="D303" i="1"/>
  <c r="G1012" i="1"/>
  <c r="H1012" i="1"/>
  <c r="D1011" i="1"/>
  <c r="H299" i="9"/>
  <c r="H226" i="1"/>
  <c r="G226" i="1"/>
  <c r="F250" i="5"/>
  <c r="H25" i="3"/>
  <c r="C1254" i="1"/>
  <c r="D418" i="4"/>
  <c r="F360" i="4"/>
  <c r="C355" i="1"/>
  <c r="H473" i="1"/>
  <c r="G473" i="1"/>
  <c r="H1222" i="1"/>
  <c r="G1222" i="1"/>
  <c r="H149" i="1"/>
  <c r="G149" i="1"/>
  <c r="D6" i="5"/>
  <c r="H485" i="1"/>
  <c r="G485" i="1"/>
  <c r="H424" i="1"/>
  <c r="G424" i="1"/>
  <c r="H9" i="3"/>
  <c r="H1400" i="1"/>
  <c r="G1400" i="1"/>
  <c r="G148" i="1" l="1"/>
  <c r="H148" i="1"/>
  <c r="G355" i="1"/>
  <c r="H355" i="1"/>
  <c r="B24" i="9"/>
  <c r="F417" i="4"/>
  <c r="C412" i="1"/>
  <c r="G2" i="1"/>
  <c r="H2" i="1"/>
  <c r="F422" i="4"/>
  <c r="C417" i="1"/>
  <c r="D643" i="4"/>
  <c r="F6" i="5"/>
  <c r="C1011" i="1"/>
  <c r="G306" i="9"/>
  <c r="E306" i="9" s="1"/>
  <c r="B306" i="9" s="1"/>
  <c r="G299" i="9"/>
  <c r="E299" i="9" s="1"/>
  <c r="D423" i="4"/>
  <c r="F299" i="4"/>
  <c r="D301" i="4"/>
  <c r="C295" i="1"/>
  <c r="H1179" i="1"/>
  <c r="G1179" i="1"/>
  <c r="H633" i="1"/>
  <c r="G633" i="1"/>
  <c r="G1536" i="1"/>
  <c r="H1536" i="1"/>
  <c r="H529" i="1"/>
  <c r="G529" i="1"/>
  <c r="H1254" i="1"/>
  <c r="G1254" i="1"/>
  <c r="F640" i="4"/>
  <c r="C634" i="1"/>
  <c r="G303" i="1"/>
  <c r="H303" i="1"/>
  <c r="H1074" i="1"/>
  <c r="G1074" i="1"/>
  <c r="I9" i="3"/>
  <c r="K3" i="9"/>
  <c r="E425" i="4"/>
  <c r="D420" i="1" s="1"/>
  <c r="E644" i="4"/>
  <c r="D418" i="1"/>
  <c r="H20" i="9"/>
  <c r="F418" i="4"/>
  <c r="C413" i="1"/>
  <c r="E424" i="4"/>
  <c r="D419" i="1" s="1"/>
  <c r="E643" i="4"/>
  <c r="D417" i="1"/>
  <c r="I11" i="3"/>
  <c r="N3" i="9"/>
  <c r="D300" i="4"/>
  <c r="H412" i="1" l="1"/>
  <c r="G412" i="1"/>
  <c r="E646" i="4"/>
  <c r="D638" i="1"/>
  <c r="G634" i="1"/>
  <c r="H634" i="1"/>
  <c r="H295" i="1"/>
  <c r="G295" i="1"/>
  <c r="B299" i="9"/>
  <c r="F643" i="4"/>
  <c r="D645" i="4"/>
  <c r="C637" i="1"/>
  <c r="F301" i="4"/>
  <c r="C297" i="1"/>
  <c r="H417" i="1"/>
  <c r="G417" i="1"/>
  <c r="D644" i="4"/>
  <c r="D425" i="4"/>
  <c r="C418" i="1"/>
  <c r="F423" i="4"/>
  <c r="G20" i="9"/>
  <c r="E20" i="9" s="1"/>
  <c r="B20" i="9" s="1"/>
  <c r="G413" i="1"/>
  <c r="H413" i="1"/>
  <c r="F300" i="4"/>
  <c r="C296" i="1"/>
  <c r="E645" i="4"/>
  <c r="D637" i="1"/>
  <c r="H8" i="3"/>
  <c r="G1011" i="1"/>
  <c r="H1011" i="1"/>
  <c r="D424" i="4"/>
  <c r="F425" i="4" l="1"/>
  <c r="C420" i="1"/>
  <c r="H297" i="1"/>
  <c r="G297" i="1"/>
  <c r="E650" i="4"/>
  <c r="D640" i="1"/>
  <c r="G296" i="1"/>
  <c r="H296" i="1"/>
  <c r="F644" i="4"/>
  <c r="D646" i="4"/>
  <c r="C638" i="1"/>
  <c r="E649" i="4"/>
  <c r="D639" i="1"/>
  <c r="G418" i="1"/>
  <c r="H418" i="1"/>
  <c r="F645" i="4"/>
  <c r="C639" i="1"/>
  <c r="M3" i="9"/>
  <c r="F424" i="4"/>
  <c r="C419" i="1"/>
  <c r="H637" i="1"/>
  <c r="G637" i="1"/>
  <c r="G420" i="1" l="1"/>
  <c r="H420" i="1"/>
  <c r="G638" i="1"/>
  <c r="H638" i="1"/>
  <c r="H419" i="1"/>
  <c r="G419" i="1"/>
  <c r="H639" i="1"/>
  <c r="G639" i="1"/>
  <c r="F646" i="4"/>
  <c r="C640" i="1"/>
  <c r="D650" i="4"/>
  <c r="G297" i="9"/>
  <c r="E297" i="9" s="1"/>
  <c r="B297" i="9" s="1"/>
  <c r="G333" i="9"/>
  <c r="H333" i="9"/>
  <c r="D649" i="4"/>
  <c r="D643" i="1"/>
  <c r="I19" i="3"/>
  <c r="I20" i="3"/>
  <c r="D644" i="1"/>
  <c r="H19" i="3" l="1"/>
  <c r="C643" i="1"/>
  <c r="F649" i="4"/>
  <c r="F650" i="4"/>
  <c r="H20" i="3"/>
  <c r="C644" i="1"/>
  <c r="G640" i="1"/>
  <c r="H640" i="1"/>
  <c r="H7" i="3"/>
  <c r="E333" i="9"/>
  <c r="B333" i="9" l="1"/>
  <c r="E298" i="9"/>
  <c r="I8" i="3" s="1"/>
  <c r="G644" i="1"/>
  <c r="H644" i="1"/>
  <c r="H643" i="1"/>
  <c r="G643" i="1"/>
  <c r="J3" i="9"/>
  <c r="H295" i="9" l="1"/>
  <c r="L293" i="9"/>
  <c r="F293" i="9" s="1"/>
  <c r="H18" i="9"/>
  <c r="G295" i="9"/>
  <c r="G18" i="9"/>
  <c r="J17" i="9"/>
  <c r="J8" i="9"/>
  <c r="J7" i="9"/>
  <c r="K9" i="9"/>
  <c r="K11" i="9"/>
  <c r="G15" i="9"/>
  <c r="K10" i="9"/>
  <c r="J6" i="9"/>
  <c r="I5" i="9"/>
  <c r="L15" i="9"/>
  <c r="K7" i="9"/>
  <c r="M15" i="9"/>
  <c r="H22" i="9"/>
  <c r="G16" i="9"/>
  <c r="J10" i="9"/>
  <c r="E10" i="9" s="1"/>
  <c r="B10" i="9" s="1"/>
  <c r="M16" i="9"/>
  <c r="J5" i="9"/>
  <c r="G22" i="9"/>
  <c r="I8" i="9"/>
  <c r="J12" i="9"/>
  <c r="K8" i="9"/>
  <c r="H15" i="9"/>
  <c r="I13" i="9"/>
  <c r="K6" i="9"/>
  <c r="I9" i="9"/>
  <c r="K13" i="9"/>
  <c r="H21" i="9"/>
  <c r="J9" i="9"/>
  <c r="G17" i="9"/>
  <c r="I11" i="9"/>
  <c r="H16" i="9"/>
  <c r="I7" i="9"/>
  <c r="J11" i="9"/>
  <c r="I17" i="9"/>
  <c r="I6" i="9"/>
  <c r="K12" i="9"/>
  <c r="L16" i="9"/>
  <c r="I12" i="9"/>
  <c r="E12" i="9" s="1"/>
  <c r="B12" i="9" s="1"/>
  <c r="H17" i="9"/>
  <c r="J13" i="9"/>
  <c r="K5" i="9"/>
  <c r="G21" i="9"/>
  <c r="E6" i="9" l="1"/>
  <c r="B6" i="9" s="1"/>
  <c r="E295" i="9"/>
  <c r="F16" i="9"/>
  <c r="E13" i="9"/>
  <c r="B13" i="9" s="1"/>
  <c r="E8" i="9"/>
  <c r="B8" i="9" s="1"/>
  <c r="F15" i="9"/>
  <c r="E9" i="9"/>
  <c r="B9" i="9" s="1"/>
  <c r="E11" i="9"/>
  <c r="B11" i="9" s="1"/>
  <c r="F14" i="9"/>
  <c r="B295" i="9"/>
  <c r="E23" i="9"/>
  <c r="I7" i="3" s="1"/>
  <c r="E21" i="9"/>
  <c r="B21" i="9" s="1"/>
  <c r="E22" i="9"/>
  <c r="B22" i="9" s="1"/>
  <c r="E16" i="9"/>
  <c r="E15" i="9"/>
  <c r="E17" i="9"/>
  <c r="B17" i="9" s="1"/>
  <c r="E5" i="9"/>
  <c r="B293" i="9"/>
  <c r="F23" i="9"/>
  <c r="F3" i="9" s="1"/>
  <c r="E7" i="9"/>
  <c r="B7" i="9" s="1"/>
  <c r="E18" i="9"/>
  <c r="B18" i="9" s="1"/>
  <c r="B16" i="9" l="1"/>
  <c r="B15" i="9"/>
  <c r="E14" i="9"/>
  <c r="I13" i="3" s="1"/>
  <c r="B5" i="9"/>
  <c r="E4" i="9"/>
  <c r="E3" i="9" l="1"/>
</calcChain>
</file>

<file path=xl/sharedStrings.xml><?xml version="1.0" encoding="utf-8"?>
<sst xmlns="http://schemas.openxmlformats.org/spreadsheetml/2006/main" count="4724" uniqueCount="3656">
  <si>
    <t>Obveznik:</t>
  </si>
  <si>
    <t>36276 - OPĆINA CERNA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</si>
  <si>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</si>
  <si>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</si>
  <si>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</si>
  <si>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</si>
  <si>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</si>
  <si>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</si>
  <si>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</si>
  <si>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</si>
  <si>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</si>
  <si>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</si>
  <si>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</si>
  <si>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</si>
  <si>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</si>
  <si>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</si>
  <si>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</si>
  <si>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</si>
  <si>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</si>
  <si>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</si>
  <si>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</si>
  <si>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</si>
  <si>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</si>
  <si>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</si>
  <si>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</si>
  <si>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</si>
  <si>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</si>
  <si>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</si>
  <si>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</si>
  <si>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</si>
  <si>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</si>
  <si>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</si>
  <si>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</si>
  <si>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</si>
  <si>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</si>
  <si>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</si>
  <si>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</si>
  <si>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</si>
  <si>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</si>
  <si>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</si>
  <si>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</si>
  <si>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</si>
  <si>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</si>
  <si>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</si>
  <si>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</si>
  <si>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</si>
  <si>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</si>
  <si>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</si>
  <si>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</si>
  <si>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</si>
  <si>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</si>
  <si>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</si>
  <si>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</si>
  <si>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</si>
  <si>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</si>
  <si>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</si>
  <si>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</si>
  <si>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</si>
  <si>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</si>
  <si>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</si>
  <si>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</si>
  <si>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</si>
  <si>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</si>
  <si>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</si>
  <si>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</si>
  <si>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</si>
  <si>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</si>
  <si>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</si>
  <si>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</si>
  <si>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</si>
  <si>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</si>
  <si>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</si>
  <si>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</si>
  <si>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</si>
  <si>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</si>
  <si>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</si>
  <si>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</si>
  <si>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</si>
  <si>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</si>
  <si>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</si>
  <si>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</si>
  <si>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</si>
  <si>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</si>
  <si>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</si>
  <si>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</si>
  <si>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</si>
  <si>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</si>
  <si>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</si>
  <si>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</si>
  <si>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</si>
  <si>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</si>
  <si>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</si>
  <si>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</si>
  <si>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</si>
  <si>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</si>
  <si>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</si>
  <si>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</si>
  <si>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</si>
  <si>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</si>
  <si>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</si>
  <si>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</si>
  <si>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</si>
  <si>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</si>
  <si>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</si>
  <si>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</si>
  <si>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</si>
  <si>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</si>
  <si>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</si>
  <si>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</si>
  <si>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</si>
  <si>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</si>
  <si>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</si>
  <si>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</si>
  <si>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</si>
  <si>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</si>
  <si>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</si>
  <si>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</si>
  <si>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</si>
  <si>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</si>
  <si>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</si>
  <si>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</si>
  <si>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</si>
  <si>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</si>
  <si>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</si>
  <si>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</si>
  <si>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</si>
  <si>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</si>
  <si>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</si>
  <si>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</si>
  <si>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</si>
  <si>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</si>
  <si>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</si>
  <si>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</si>
  <si>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</si>
  <si>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</si>
  <si>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</si>
  <si>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</si>
  <si>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</si>
  <si>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</si>
  <si>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</si>
  <si>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</si>
  <si>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</si>
  <si>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</si>
  <si>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</si>
  <si>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</si>
  <si>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</si>
  <si>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</si>
  <si>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</si>
  <si>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</si>
  <si>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</si>
  <si>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</si>
  <si>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</si>
  <si>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</si>
  <si>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</si>
  <si>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</si>
  <si>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</si>
  <si>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</si>
  <si>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</si>
  <si>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</si>
  <si>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</si>
  <si>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</si>
  <si>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</si>
  <si>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</si>
  <si>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</si>
  <si>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</si>
  <si>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</si>
  <si>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</si>
  <si>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</si>
  <si>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</si>
  <si>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</si>
  <si>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</si>
  <si>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</si>
  <si>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</si>
  <si>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</si>
  <si>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</si>
  <si>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</si>
  <si>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</si>
  <si>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</si>
  <si>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</si>
  <si>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</si>
  <si>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</si>
  <si>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</si>
  <si>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</si>
  <si>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</si>
  <si>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</si>
  <si>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</si>
  <si>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</si>
  <si>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</si>
  <si>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</si>
  <si>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</si>
  <si>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</si>
  <si>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</si>
  <si>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</si>
  <si>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</si>
  <si>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</si>
  <si>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</si>
  <si>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</si>
  <si>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</si>
  <si>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</si>
  <si>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</si>
  <si>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</si>
  <si>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</si>
  <si>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</si>
  <si>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</si>
  <si>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</si>
  <si>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</si>
  <si>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</si>
  <si>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</si>
  <si>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</si>
  <si>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</si>
  <si>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</si>
  <si>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</si>
  <si>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</si>
  <si>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</si>
  <si>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</si>
  <si>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</si>
  <si>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</si>
  <si>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</si>
  <si>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</si>
  <si>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</si>
  <si>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</si>
  <si>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</si>
  <si>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</si>
  <si>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</si>
  <si>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</si>
  <si>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</si>
  <si>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</si>
  <si>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</si>
  <si>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</si>
  <si>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</si>
  <si>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</si>
  <si>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</si>
  <si>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</si>
  <si>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</si>
  <si>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</si>
  <si>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</si>
  <si>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</si>
  <si>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</si>
  <si>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</si>
  <si>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</si>
  <si>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</si>
  <si>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</si>
  <si>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</si>
  <si>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</si>
  <si>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</si>
  <si>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</si>
  <si>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</si>
  <si>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</si>
  <si>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</si>
  <si>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</si>
  <si>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</si>
  <si>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</si>
  <si>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</si>
  <si>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</si>
  <si>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</si>
  <si>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</si>
  <si>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</si>
  <si>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</si>
  <si>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</si>
  <si>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</si>
  <si>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</si>
  <si>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</si>
  <si>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</si>
  <si>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</si>
  <si>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</si>
  <si>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</si>
  <si>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</si>
  <si>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</si>
  <si>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</si>
  <si>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</si>
  <si>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</si>
  <si>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</si>
  <si>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</si>
  <si>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</si>
  <si>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</si>
  <si>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</si>
  <si>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</si>
  <si>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</si>
  <si>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</si>
  <si>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</si>
  <si>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</si>
  <si>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</si>
  <si>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</si>
  <si>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</si>
  <si>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</si>
  <si>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</si>
  <si>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</si>
  <si>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</si>
  <si>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</si>
  <si>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</si>
  <si>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</si>
  <si>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</si>
  <si>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</si>
  <si>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</si>
  <si>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</si>
  <si>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</si>
  <si>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</si>
  <si>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</si>
  <si>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</si>
  <si>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</si>
  <si>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</si>
  <si>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</si>
  <si>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</si>
  <si>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</si>
  <si>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</si>
  <si>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</si>
  <si>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</si>
  <si>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</si>
  <si>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</si>
  <si>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</si>
  <si>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</si>
  <si>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</si>
  <si>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</si>
  <si>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</si>
  <si>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</si>
  <si>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</si>
  <si>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</si>
  <si>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</si>
  <si>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</si>
  <si>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</si>
  <si>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</si>
  <si>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</si>
  <si>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</si>
  <si>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</si>
  <si>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</si>
  <si>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</si>
  <si>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</si>
  <si>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</si>
  <si>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</si>
  <si>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</si>
  <si>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</si>
  <si>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</si>
  <si>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</si>
  <si>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</si>
  <si>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</si>
  <si>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</si>
  <si>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</si>
  <si>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</si>
  <si>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</si>
  <si>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</si>
  <si>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</si>
  <si>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</si>
  <si>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</si>
  <si>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</si>
  <si>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</si>
  <si>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</si>
  <si>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</si>
  <si>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</si>
  <si>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</si>
  <si>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</si>
  <si>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</si>
  <si>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</si>
  <si>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</si>
  <si>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</si>
  <si>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</si>
  <si>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</si>
  <si>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</si>
  <si>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</si>
  <si>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</si>
  <si>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</si>
  <si>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</si>
  <si>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</si>
  <si>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</si>
  <si>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</si>
  <si>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</si>
  <si>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</si>
  <si>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</si>
  <si>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</si>
  <si>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</si>
  <si>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</si>
  <si>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</si>
  <si>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</si>
  <si>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</si>
  <si>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</si>
  <si>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</si>
  <si>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</si>
  <si>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</si>
  <si>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</si>
  <si>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</si>
  <si>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</si>
  <si>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</si>
  <si>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</si>
  <si>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</si>
  <si>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</si>
  <si>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</si>
  <si>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</si>
  <si>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</si>
  <si>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</si>
  <si>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</si>
  <si>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</si>
  <si>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</si>
  <si>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</si>
  <si>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</si>
  <si>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</si>
  <si>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</si>
  <si>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</si>
  <si>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</si>
  <si>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</si>
  <si>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</si>
  <si>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</si>
  <si>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</si>
  <si>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</si>
  <si>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</si>
  <si>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</si>
  <si>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</si>
  <si>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</si>
  <si>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</si>
  <si>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</si>
  <si>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</si>
  <si>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</si>
  <si>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</si>
  <si>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</si>
  <si>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</si>
  <si>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</si>
  <si>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</si>
  <si>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</si>
  <si>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</si>
  <si>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</si>
  <si>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</si>
  <si>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</si>
  <si>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</si>
  <si>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</si>
  <si>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</si>
  <si>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</si>
  <si>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</si>
  <si>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</si>
  <si>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</si>
  <si>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</si>
  <si>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</si>
  <si>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</si>
  <si>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</si>
  <si>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</si>
  <si>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</si>
  <si>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</si>
  <si>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</si>
  <si>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</si>
  <si>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</si>
  <si>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</si>
  <si>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</si>
  <si>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</si>
  <si>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</si>
  <si>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</si>
  <si>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</si>
  <si>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</si>
  <si>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</si>
  <si>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</si>
  <si>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</si>
  <si>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</si>
  <si>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</si>
  <si>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</si>
  <si>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</si>
  <si>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</si>
  <si>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</si>
  <si>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</si>
  <si>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</si>
  <si>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</si>
  <si>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</si>
  <si>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</si>
  <si>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</si>
  <si>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</si>
  <si>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</si>
  <si>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</si>
  <si>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</si>
  <si>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</si>
  <si>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</si>
  <si>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</si>
  <si>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</si>
  <si>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</si>
  <si>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</si>
  <si>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</si>
  <si>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</si>
  <si>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</si>
  <si>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</si>
  <si>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</si>
  <si>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</si>
  <si>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</si>
  <si>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</si>
  <si>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</si>
  <si>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</si>
  <si>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</si>
  <si>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</si>
  <si>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</si>
  <si>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</si>
  <si>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</si>
  <si>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</si>
  <si>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</si>
  <si>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</si>
  <si>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</si>
  <si>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</si>
  <si>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</si>
  <si>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</si>
  <si>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</si>
  <si>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</si>
  <si>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</si>
  <si>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</si>
  <si>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</si>
  <si>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</si>
  <si>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</si>
  <si>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</si>
  <si>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</si>
  <si>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</si>
  <si>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</si>
  <si>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</si>
  <si>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</si>
  <si>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</si>
  <si>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</si>
  <si>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</si>
  <si>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</si>
  <si>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</si>
  <si>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</si>
  <si>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</si>
  <si>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</si>
  <si>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</si>
  <si>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</si>
  <si>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</si>
  <si>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</si>
  <si>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</si>
  <si>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</si>
  <si>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</si>
  <si>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</si>
  <si>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</si>
  <si>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</si>
  <si>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</si>
  <si>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</si>
  <si>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</si>
  <si>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</si>
  <si>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</si>
  <si>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</si>
  <si>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</si>
  <si>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</si>
  <si>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</si>
  <si>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</si>
  <si>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</si>
  <si>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</si>
  <si>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</si>
  <si>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</si>
  <si>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</si>
  <si>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</si>
  <si>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</si>
  <si>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</si>
  <si>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</si>
  <si>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</si>
  <si>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</si>
  <si>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</si>
  <si>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</si>
  <si>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</si>
  <si>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</si>
  <si>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</si>
  <si>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</si>
  <si>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</si>
  <si>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</si>
  <si>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</si>
  <si>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</si>
  <si>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</si>
  <si>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</si>
  <si>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</si>
  <si>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</si>
  <si>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</si>
  <si>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</si>
  <si>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</si>
  <si>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</si>
  <si>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</si>
  <si>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</si>
  <si>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</si>
  <si>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</si>
  <si>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</si>
  <si>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</si>
  <si>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</si>
  <si>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</si>
  <si>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</si>
  <si>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</si>
  <si>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</si>
  <si>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</si>
  <si>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</si>
  <si>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</si>
  <si>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</si>
  <si>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</si>
  <si>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</si>
  <si>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</si>
  <si>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</si>
  <si>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</si>
  <si>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</si>
  <si>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</si>
  <si>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</si>
  <si>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</si>
  <si>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</si>
  <si>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</si>
  <si>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</si>
  <si>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</si>
  <si>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</si>
  <si>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</si>
  <si>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</si>
  <si>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</si>
  <si>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</si>
  <si>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</si>
  <si>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</si>
  <si>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</si>
  <si>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</si>
  <si>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</si>
  <si>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</si>
  <si>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</si>
  <si>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</si>
  <si>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</si>
  <si>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</si>
  <si>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</si>
  <si>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</si>
  <si>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</si>
  <si>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</si>
  <si>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</si>
  <si>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</si>
  <si>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</si>
  <si>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</si>
  <si>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</si>
  <si>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</si>
  <si>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</si>
  <si>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</si>
  <si>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</si>
  <si>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</si>
  <si>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</si>
  <si>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</si>
  <si>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</si>
  <si>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</si>
  <si>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</si>
  <si>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</si>
  <si>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</si>
  <si>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</si>
  <si>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</si>
  <si>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</si>
  <si>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</si>
  <si>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</si>
  <si>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</si>
  <si>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</si>
  <si>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</si>
  <si>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</si>
  <si>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</si>
  <si>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</si>
  <si>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</si>
  <si>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</si>
  <si>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</si>
  <si>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</si>
  <si>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</si>
  <si>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</si>
  <si>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</si>
  <si>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</si>
  <si>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</si>
  <si>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</si>
  <si>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</si>
  <si>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</si>
  <si>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</si>
  <si>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</si>
  <si>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</si>
  <si>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</si>
  <si>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</si>
  <si>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</si>
  <si>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</si>
  <si>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</si>
  <si>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</si>
  <si>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</si>
  <si>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</si>
  <si>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</si>
  <si>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</si>
  <si>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</si>
  <si>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</si>
  <si>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</si>
  <si>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</si>
  <si>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</si>
  <si>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</si>
  <si>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</si>
  <si>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</si>
  <si>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</si>
  <si>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</si>
  <si>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</si>
  <si>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</si>
  <si>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</si>
  <si>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</si>
  <si>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</si>
  <si>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</si>
  <si>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</si>
  <si>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</si>
  <si>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</si>
  <si>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</si>
  <si>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</si>
  <si>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</si>
  <si>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</si>
  <si>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</si>
  <si>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</si>
  <si>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</si>
  <si>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</si>
  <si>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</si>
  <si>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</si>
  <si>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</si>
  <si>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</si>
  <si>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</si>
  <si>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</si>
  <si>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</si>
  <si>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</si>
  <si>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</si>
  <si>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</si>
  <si>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</si>
  <si>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</si>
  <si>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</si>
  <si>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</si>
  <si>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</si>
  <si>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</si>
  <si>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</si>
  <si>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</si>
  <si>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</si>
  <si>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</si>
  <si>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</si>
  <si>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</si>
  <si>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</si>
  <si>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</si>
  <si>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</si>
  <si>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</si>
  <si>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</si>
  <si>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</si>
  <si>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</si>
  <si>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</si>
  <si>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</si>
  <si>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</si>
  <si>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</si>
  <si>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</si>
  <si>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</si>
  <si>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</si>
  <si>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</si>
  <si>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</si>
  <si>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</si>
  <si>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</si>
  <si>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</si>
  <si>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</si>
  <si>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</si>
  <si>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</si>
  <si>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</si>
  <si>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</si>
  <si>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</si>
  <si>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</si>
  <si>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</si>
  <si>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</si>
  <si>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</si>
  <si>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</si>
  <si>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</si>
  <si>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</si>
  <si>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</si>
  <si>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</si>
  <si>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</si>
  <si>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</si>
  <si>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</si>
  <si>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</si>
  <si>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</si>
  <si>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</si>
  <si>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</si>
  <si>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</si>
  <si>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</si>
  <si>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</si>
  <si>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</si>
  <si>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</si>
  <si>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</si>
  <si>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</si>
  <si>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</si>
  <si>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</si>
  <si>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</si>
  <si>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</si>
  <si>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</si>
  <si>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</si>
  <si>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</si>
  <si>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</si>
  <si>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</si>
  <si>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</si>
  <si>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</si>
  <si>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</si>
  <si>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</si>
  <si>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</si>
  <si>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</si>
  <si>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</si>
  <si>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</si>
  <si>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</si>
  <si>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</si>
  <si>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</si>
  <si>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</si>
  <si>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</si>
  <si>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</si>
  <si>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</si>
  <si>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</si>
  <si>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</si>
  <si>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</si>
  <si>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</si>
  <si>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</si>
  <si>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</si>
  <si>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</si>
  <si>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</si>
  <si>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</si>
  <si>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</si>
  <si>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</si>
  <si>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</si>
  <si>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</si>
  <si>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</si>
  <si>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</si>
  <si>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</si>
  <si>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</si>
  <si>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</si>
  <si>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</si>
  <si>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</si>
  <si>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</si>
  <si>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</si>
  <si>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</si>
  <si>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</si>
  <si>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</si>
  <si>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</si>
  <si>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</si>
  <si>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</si>
  <si>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</si>
  <si>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</si>
  <si>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</si>
  <si>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</si>
  <si>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</si>
  <si>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</si>
  <si>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</si>
  <si>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</si>
  <si>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</si>
  <si>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</si>
  <si>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</si>
  <si>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</si>
  <si>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</si>
  <si>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</si>
  <si>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</si>
  <si>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</si>
  <si>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</si>
  <si>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</si>
  <si>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</si>
  <si>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</si>
  <si>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</si>
  <si>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</si>
  <si>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</si>
  <si>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</si>
  <si>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</si>
  <si>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</si>
  <si>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</si>
  <si>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</si>
  <si>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</si>
  <si>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</si>
  <si>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</si>
  <si>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</si>
  <si>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</si>
  <si>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</si>
  <si>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</si>
  <si>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</si>
  <si>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</si>
  <si>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</si>
  <si>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</si>
  <si>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</si>
  <si>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</si>
  <si>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</si>
  <si>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</si>
  <si>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</si>
  <si>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</si>
  <si>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</si>
  <si>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</si>
  <si>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</si>
  <si>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</si>
  <si>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</si>
  <si>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</si>
  <si>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</si>
  <si>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</si>
  <si>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</si>
  <si>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</si>
  <si>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</si>
  <si>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</si>
  <si>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</si>
  <si>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</si>
  <si>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</si>
  <si>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</si>
  <si>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</si>
  <si>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</si>
  <si>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</si>
  <si>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</si>
  <si>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</si>
  <si>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</si>
  <si>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</si>
  <si>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</si>
  <si>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</si>
  <si>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</si>
  <si>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</si>
  <si>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</si>
  <si>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</si>
  <si>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</si>
  <si>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</si>
  <si>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</si>
  <si>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</si>
  <si>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</si>
  <si>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</si>
  <si>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</si>
  <si>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</si>
  <si>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</si>
  <si>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</si>
  <si>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</si>
  <si>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</si>
  <si>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</si>
  <si>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</si>
  <si>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</si>
  <si>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</si>
  <si>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</si>
  <si>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</si>
  <si>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</si>
  <si>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</si>
  <si>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</si>
  <si>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</si>
  <si>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</si>
  <si>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</si>
  <si>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</si>
  <si>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</si>
  <si>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</si>
  <si>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</si>
  <si>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</si>
  <si>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</si>
  <si>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</si>
  <si>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</si>
  <si>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</si>
  <si>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</si>
  <si>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</si>
  <si>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</si>
  <si>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</si>
  <si>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</si>
  <si>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</si>
  <si>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</si>
  <si>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</si>
  <si>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</si>
  <si>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</si>
  <si>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</si>
  <si>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</si>
  <si>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</si>
  <si>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</si>
  <si>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</si>
  <si>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</si>
  <si>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</si>
  <si>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</si>
  <si>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</si>
  <si>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</si>
  <si>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</si>
  <si>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</si>
  <si>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</si>
  <si>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</si>
  <si>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</si>
  <si>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</si>
  <si>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</si>
  <si>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</si>
  <si>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</si>
  <si>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</si>
  <si>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</si>
  <si>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</si>
  <si>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</si>
  <si>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</si>
  <si>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</si>
  <si>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</si>
  <si>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</si>
  <si>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</si>
  <si>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</si>
  <si>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</si>
  <si>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</si>
  <si>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</si>
  <si>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</si>
  <si>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</si>
  <si>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</si>
  <si>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</si>
  <si>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</si>
  <si>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</si>
  <si>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</si>
  <si>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</si>
  <si>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</si>
  <si>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</si>
  <si>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</si>
  <si>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</si>
  <si>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</si>
  <si>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</si>
  <si>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</si>
  <si>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</si>
  <si>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</si>
  <si>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</si>
  <si>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</si>
  <si>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</si>
  <si>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</si>
  <si>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</si>
  <si>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</si>
  <si>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</si>
  <si>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</si>
  <si>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</si>
  <si>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</si>
  <si>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</si>
  <si>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</si>
  <si>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</si>
  <si>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</si>
  <si>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</si>
  <si>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</si>
  <si>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</si>
  <si>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</si>
  <si>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</si>
  <si>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</si>
  <si>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</si>
  <si>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</si>
  <si>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</si>
  <si>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</si>
  <si>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</si>
  <si>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</si>
  <si>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</si>
  <si>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</si>
  <si>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</si>
  <si>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</si>
  <si>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</si>
  <si>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</si>
  <si>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</si>
  <si>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</si>
  <si>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</si>
  <si>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</si>
  <si>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</si>
  <si>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</si>
  <si>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</si>
  <si>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</si>
  <si>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</si>
  <si>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</si>
  <si>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</si>
  <si>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</si>
  <si>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</si>
  <si>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</si>
  <si>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</si>
  <si>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</si>
  <si>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</si>
  <si>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</si>
  <si>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</si>
  <si>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</si>
  <si>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</si>
  <si>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</si>
  <si>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</si>
  <si>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</si>
  <si>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</si>
  <si>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</si>
  <si>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</si>
  <si>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</si>
  <si>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</si>
  <si>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</si>
  <si>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</si>
  <si>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</si>
  <si>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</si>
  <si>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</si>
  <si>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</si>
  <si>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</si>
  <si>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</si>
  <si>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</si>
  <si>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</si>
  <si>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</si>
  <si>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</si>
  <si>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</si>
  <si>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</si>
  <si>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</si>
  <si>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</si>
  <si>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</si>
  <si>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</si>
  <si>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</si>
  <si>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</si>
  <si>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</si>
  <si>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</si>
  <si>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</si>
  <si>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</si>
  <si>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</si>
  <si>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</si>
  <si>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</si>
  <si>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</si>
  <si>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</si>
  <si>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</si>
  <si>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</si>
  <si>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</si>
  <si>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</si>
  <si>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</si>
  <si>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</si>
  <si>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</si>
  <si>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</si>
  <si>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</si>
  <si>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</si>
  <si>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</si>
  <si>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</si>
  <si>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</si>
  <si>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</si>
  <si>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</si>
  <si>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</si>
  <si>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</si>
  <si>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</si>
  <si>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</si>
  <si>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</si>
  <si>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</si>
  <si>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</si>
  <si>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</si>
  <si>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</si>
  <si>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</si>
  <si>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</si>
  <si>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</si>
  <si>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</si>
  <si>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</si>
  <si>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</si>
  <si>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</si>
  <si>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</si>
  <si>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</si>
  <si>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</si>
  <si>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</si>
  <si>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</si>
  <si>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</si>
  <si>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</si>
  <si>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</si>
  <si>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</si>
  <si>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</si>
  <si>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</si>
  <si>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</si>
  <si>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</si>
  <si>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</si>
  <si>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</si>
  <si>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</si>
  <si>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</si>
  <si>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</si>
  <si>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</si>
  <si>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</si>
  <si>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</si>
  <si>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</si>
  <si>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</si>
  <si>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</si>
  <si>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</si>
  <si>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</si>
  <si>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</si>
  <si>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</si>
  <si>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</si>
  <si>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</si>
  <si>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</si>
  <si>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</si>
  <si>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</si>
  <si>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</si>
  <si>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</si>
  <si>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</si>
  <si>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</si>
  <si>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</si>
  <si>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</si>
  <si>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</si>
  <si>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</si>
  <si>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</si>
  <si>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</si>
  <si>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</si>
  <si>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</si>
  <si>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</si>
  <si>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</si>
  <si>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</si>
  <si>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</si>
  <si>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</si>
  <si>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</si>
  <si>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</si>
  <si>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</si>
  <si>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</si>
  <si>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</si>
  <si>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</si>
  <si>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</si>
  <si>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</si>
  <si>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</si>
  <si>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</si>
  <si>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</si>
  <si>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</si>
  <si>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</si>
  <si>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</si>
  <si>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</si>
  <si>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</si>
  <si>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</si>
  <si>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</si>
  <si>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</si>
  <si>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</si>
  <si>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</si>
  <si>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</si>
  <si>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</si>
  <si>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</si>
  <si>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</si>
  <si>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</si>
  <si>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</si>
  <si>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</si>
  <si>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</si>
  <si>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</si>
  <si>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</si>
  <si>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</si>
  <si>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</si>
  <si>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</si>
  <si>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</si>
  <si>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</si>
  <si>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</si>
  <si>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</si>
  <si>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</si>
  <si>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</si>
  <si>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</si>
  <si>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</si>
  <si>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</si>
  <si>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</si>
  <si>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</si>
  <si>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</si>
  <si>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</si>
  <si>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</si>
  <si>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</si>
  <si>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</si>
  <si>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</si>
  <si>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</si>
  <si>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</si>
  <si>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</si>
  <si>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</si>
  <si>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</si>
  <si>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</si>
  <si>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</si>
  <si>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</si>
  <si>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</si>
  <si>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</si>
  <si>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</si>
  <si>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</si>
  <si>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</si>
  <si>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</si>
  <si>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</si>
  <si>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</si>
  <si>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</si>
  <si>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</si>
  <si>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</si>
  <si>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</si>
  <si>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</si>
  <si>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</si>
  <si>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</si>
  <si>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</si>
  <si>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</si>
  <si>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</si>
  <si>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</si>
  <si>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</si>
  <si>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</si>
  <si>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</si>
  <si>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</si>
  <si>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</si>
  <si>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</si>
  <si>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</si>
  <si>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</si>
  <si>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</si>
  <si>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</si>
  <si>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</si>
  <si>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</si>
  <si>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</si>
  <si>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</si>
  <si>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</si>
  <si>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</si>
  <si>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</si>
  <si>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</si>
  <si>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</si>
  <si>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</si>
  <si>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</si>
  <si>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</si>
  <si>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</si>
  <si>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</si>
  <si>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</si>
  <si>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</si>
  <si>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</si>
  <si>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</si>
  <si>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</si>
  <si>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</si>
  <si>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</si>
  <si>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</si>
  <si>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</si>
  <si>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</si>
  <si>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</si>
  <si>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</si>
  <si>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</si>
  <si>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</si>
  <si>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</si>
  <si>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</si>
  <si>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</si>
  <si>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</si>
  <si>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</si>
  <si>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</si>
  <si>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</si>
  <si>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</si>
  <si>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</si>
  <si>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</si>
  <si>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</si>
  <si>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</si>
  <si>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</si>
  <si>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</si>
  <si>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</si>
  <si>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</si>
  <si>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</si>
  <si>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</si>
  <si>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</si>
  <si>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</si>
  <si>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</si>
  <si>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</si>
  <si>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</si>
  <si>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</si>
  <si>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</si>
  <si>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</si>
  <si>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</si>
  <si>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</si>
  <si>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</si>
  <si>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</si>
  <si>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</si>
  <si>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</si>
  <si>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</si>
  <si>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</si>
  <si>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</si>
  <si>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</si>
  <si>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</si>
  <si>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</si>
  <si>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</si>
  <si>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</si>
  <si>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</si>
  <si>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</si>
  <si>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</si>
  <si>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</si>
  <si>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</si>
  <si>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</si>
  <si>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</si>
  <si>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</si>
  <si>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</si>
  <si>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</si>
  <si>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</si>
  <si>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</si>
  <si>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</si>
  <si>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</si>
  <si>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</si>
  <si>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</si>
  <si>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</si>
  <si>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</si>
  <si>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</si>
  <si>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</si>
  <si>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</si>
  <si>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</si>
  <si>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</si>
  <si>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</si>
  <si>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</si>
  <si>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</si>
  <si>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</si>
  <si>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</si>
  <si>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</si>
  <si>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</si>
  <si>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</si>
  <si>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</si>
  <si>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</si>
  <si>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</si>
  <si>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</si>
  <si>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</si>
  <si>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</si>
  <si>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</si>
  <si>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</si>
  <si>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</si>
  <si>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</si>
  <si>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</si>
  <si>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</si>
  <si>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</si>
  <si>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</si>
  <si>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</si>
  <si>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</si>
  <si>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</si>
  <si>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</si>
  <si>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</si>
  <si>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</si>
  <si>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</si>
  <si>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</si>
  <si>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</si>
  <si>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</si>
  <si>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</si>
  <si>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</si>
  <si>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</si>
  <si>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</si>
  <si>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</si>
  <si>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</si>
  <si>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</si>
  <si>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</si>
  <si>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</si>
  <si>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</si>
  <si>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</si>
  <si>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</si>
  <si>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</si>
  <si>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</si>
  <si>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</si>
  <si>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</si>
  <si>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</si>
  <si>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</si>
  <si>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</si>
  <si>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</si>
  <si>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</si>
  <si>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</si>
  <si>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</si>
  <si>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</si>
  <si>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</si>
  <si>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</si>
  <si>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</si>
  <si>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</si>
  <si>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</si>
  <si>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</si>
  <si>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</si>
  <si>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</si>
  <si>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</si>
  <si>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</si>
  <si>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</si>
  <si>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</si>
  <si>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</si>
  <si>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</si>
  <si>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</si>
  <si>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</si>
  <si>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</si>
  <si>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</si>
  <si>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</si>
  <si>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</si>
  <si>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</si>
  <si>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</si>
  <si>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</si>
  <si>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</si>
  <si>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</si>
  <si>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</si>
  <si>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</si>
  <si>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</si>
  <si>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</si>
  <si>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</si>
  <si>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</si>
  <si>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</si>
  <si>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</si>
  <si>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</si>
  <si>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</si>
  <si>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</si>
  <si>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</si>
  <si>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</si>
  <si>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</si>
  <si>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</si>
  <si>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</si>
  <si>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</si>
  <si>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</si>
  <si>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</si>
  <si>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</si>
  <si>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</si>
  <si>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</si>
  <si>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</si>
  <si>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</si>
  <si>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</si>
  <si>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</si>
  <si>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</si>
  <si>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</si>
  <si>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</si>
  <si>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</si>
  <si>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</si>
  <si>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</si>
  <si>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</si>
  <si>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</si>
  <si>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</si>
  <si>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</si>
  <si>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</si>
  <si>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</si>
  <si>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</si>
  <si>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</si>
  <si>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</si>
  <si>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</si>
  <si>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</si>
  <si>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</si>
  <si>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</si>
  <si>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</si>
  <si>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</si>
  <si>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</si>
  <si>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</si>
  <si>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</si>
  <si>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</si>
  <si>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</si>
  <si>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</si>
  <si>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</si>
  <si>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</si>
  <si>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</si>
  <si>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</si>
  <si>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</si>
  <si>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</si>
  <si>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</si>
  <si>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</si>
  <si>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</si>
  <si>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</si>
  <si>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</si>
  <si>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</si>
  <si>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</si>
  <si>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</si>
  <si>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</si>
  <si>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</si>
  <si>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</si>
  <si>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</si>
  <si>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</si>
  <si>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</si>
  <si>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</si>
  <si>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</si>
  <si>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</si>
  <si>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</si>
  <si>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</si>
  <si>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</si>
  <si>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</si>
  <si>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</si>
  <si>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</si>
  <si>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</si>
  <si>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</si>
  <si>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</si>
  <si>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</si>
  <si>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</si>
  <si>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</si>
  <si>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</si>
  <si>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</si>
  <si>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</si>
  <si>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</si>
  <si>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</si>
  <si>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</si>
  <si>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</si>
  <si>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</si>
  <si>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</si>
  <si>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</si>
  <si>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</si>
  <si>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</si>
  <si>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</si>
  <si>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</si>
  <si>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</si>
  <si>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</si>
  <si>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</si>
  <si>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</si>
  <si>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</si>
  <si>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</si>
  <si>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</si>
  <si>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</si>
  <si>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</si>
  <si>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</si>
  <si>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</si>
  <si>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</si>
  <si>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</si>
  <si>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</si>
  <si>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</si>
  <si>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</si>
  <si>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</si>
  <si>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</si>
  <si>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</si>
  <si>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</si>
  <si>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</si>
  <si>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</si>
  <si>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</si>
  <si>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</si>
  <si>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</si>
  <si>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</si>
  <si>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</si>
  <si>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</si>
  <si>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</si>
  <si>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</si>
  <si>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</si>
  <si>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</si>
  <si>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</si>
  <si>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</si>
  <si>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</si>
  <si>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</si>
  <si>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</si>
  <si>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</si>
  <si>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</si>
  <si>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</si>
  <si>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</si>
  <si>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</si>
  <si>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</si>
  <si>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</si>
  <si>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</si>
  <si>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</si>
  <si>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</si>
  <si>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</si>
  <si>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</si>
  <si>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</si>
  <si>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</si>
  <si>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</si>
  <si>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</si>
  <si>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</si>
  <si>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</si>
  <si>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</si>
  <si>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</si>
  <si>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</si>
  <si>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</si>
  <si>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</si>
  <si>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</si>
  <si>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</si>
  <si>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</si>
  <si>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</si>
  <si>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</si>
  <si>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</si>
  <si>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</si>
  <si>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</si>
  <si>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</si>
  <si>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</si>
  <si>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</si>
  <si>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</si>
  <si>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</si>
  <si>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</si>
  <si>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</si>
  <si>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</si>
  <si>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</si>
  <si>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</si>
  <si>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</si>
  <si>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</si>
  <si>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</si>
  <si>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</si>
  <si>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</si>
  <si>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</si>
  <si>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</si>
  <si>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</si>
  <si>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</si>
  <si>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</si>
  <si>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</si>
  <si>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</si>
  <si>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</si>
  <si>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</si>
  <si>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</si>
  <si>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</si>
  <si>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</si>
  <si>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</si>
  <si>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</si>
  <si>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</si>
  <si>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</si>
  <si>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</si>
  <si>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</si>
  <si>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</si>
  <si>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</si>
  <si>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</si>
  <si>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</si>
  <si>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</si>
  <si>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</si>
  <si>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</si>
  <si>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</si>
  <si>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</si>
  <si>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</si>
  <si>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</si>
  <si>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</si>
  <si>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</si>
  <si>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</si>
  <si>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</si>
  <si>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</si>
  <si>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</si>
  <si>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</si>
  <si>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</si>
  <si>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</si>
  <si>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</si>
  <si>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</si>
  <si>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</si>
  <si>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</si>
  <si>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</si>
  <si>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</si>
  <si>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</si>
  <si>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</si>
  <si>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</si>
  <si>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</si>
  <si>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</si>
  <si>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</si>
  <si>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</si>
  <si>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</si>
  <si>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</si>
  <si>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</si>
  <si>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</si>
  <si>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</si>
  <si>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</si>
  <si>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</si>
  <si>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</si>
  <si>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</si>
  <si>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</si>
  <si>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</si>
  <si>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</si>
  <si>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</si>
  <si>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</si>
  <si>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</si>
  <si>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</si>
  <si>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</si>
  <si>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</si>
  <si>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</si>
  <si>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</si>
  <si>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</si>
  <si>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</si>
  <si>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</si>
  <si>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</si>
  <si>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</si>
  <si>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</si>
  <si>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</si>
  <si>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</si>
  <si>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</si>
  <si>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</si>
  <si>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</si>
  <si>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</si>
  <si>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</si>
  <si>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</si>
  <si>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</si>
  <si>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</si>
  <si>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</si>
  <si>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</si>
  <si>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</si>
  <si>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</si>
  <si>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</si>
  <si>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</si>
  <si>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</si>
  <si>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</si>
  <si>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</si>
  <si>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</si>
  <si>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</si>
  <si>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</si>
  <si>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</si>
  <si>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</si>
  <si>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</si>
  <si>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</si>
  <si>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</si>
  <si>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</si>
  <si>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</si>
  <si>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</si>
  <si>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</si>
  <si>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</si>
  <si>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</si>
  <si>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</si>
  <si>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</si>
  <si>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</si>
  <si>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</si>
  <si>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</si>
  <si>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</si>
  <si>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</si>
  <si>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</si>
  <si>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</si>
  <si>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</si>
  <si>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</si>
  <si>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</si>
  <si>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</si>
  <si>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</si>
  <si>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</si>
  <si>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</si>
  <si>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</si>
  <si>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</si>
  <si>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</si>
  <si>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</si>
  <si>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</si>
  <si>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</si>
  <si>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</si>
  <si>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</si>
  <si>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</si>
  <si>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</si>
  <si>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</si>
  <si>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</si>
  <si>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</si>
  <si>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</si>
  <si>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</si>
  <si>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</si>
  <si>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</si>
  <si>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</si>
  <si>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</si>
  <si>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</si>
  <si>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</si>
  <si>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</si>
  <si>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</si>
  <si>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</si>
  <si>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</si>
  <si>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</si>
  <si>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</si>
  <si>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</si>
  <si>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</si>
  <si>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</si>
  <si>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</si>
  <si>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</si>
  <si>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</si>
  <si>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</si>
  <si>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</si>
  <si>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</si>
  <si>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</si>
  <si>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</si>
  <si>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</si>
  <si>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</si>
  <si>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</si>
  <si>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</si>
  <si>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</si>
  <si>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</si>
  <si>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</si>
  <si>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</si>
  <si>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</si>
  <si>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</si>
  <si>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</si>
  <si>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</si>
  <si>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</si>
  <si>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</si>
  <si>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</si>
  <si>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</si>
  <si>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</si>
  <si>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</si>
  <si>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</si>
  <si>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</si>
  <si>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</si>
  <si>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</si>
  <si>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</si>
  <si>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</si>
  <si>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</si>
  <si>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</si>
  <si>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</si>
  <si>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</si>
  <si>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</si>
  <si>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</si>
  <si>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</si>
  <si>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</si>
  <si>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</si>
  <si>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</si>
  <si>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</si>
  <si>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</si>
  <si>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</si>
  <si>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</si>
  <si>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</si>
  <si>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</si>
  <si>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</si>
  <si>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</si>
  <si>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</si>
  <si>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</si>
  <si>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</si>
  <si>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</si>
  <si>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</si>
  <si>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</si>
  <si>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</si>
  <si>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</si>
  <si>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</si>
  <si>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</si>
  <si>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</si>
  <si>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</si>
  <si>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</si>
  <si>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</si>
  <si>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</si>
  <si>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</si>
  <si>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</si>
  <si>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</si>
  <si>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</si>
  <si>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</si>
  <si>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</si>
  <si>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</si>
  <si>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</si>
  <si>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</si>
  <si>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</si>
  <si>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</si>
  <si>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</si>
  <si>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</si>
  <si>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</si>
  <si>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</si>
  <si>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</si>
  <si>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</si>
  <si>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</si>
  <si>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</si>
  <si>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</si>
  <si>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</si>
  <si>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</si>
  <si>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</si>
  <si>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</si>
  <si>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</si>
  <si>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</si>
  <si>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</si>
  <si>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</si>
  <si>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</si>
  <si>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</si>
  <si>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</si>
  <si>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</si>
  <si>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</si>
  <si>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</si>
  <si>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</si>
  <si>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</si>
  <si>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</si>
  <si>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</si>
  <si>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</si>
  <si>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</si>
  <si>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</si>
  <si>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</si>
  <si>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</si>
  <si>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</si>
  <si>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</si>
  <si>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</si>
  <si>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</si>
  <si>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</si>
  <si>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</si>
  <si>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</si>
  <si>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</si>
  <si>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</si>
  <si>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</si>
  <si>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</si>
  <si>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</si>
  <si>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</si>
  <si>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</si>
  <si>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</si>
  <si>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</si>
  <si>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</si>
  <si>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</si>
  <si>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</si>
  <si>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</si>
  <si>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</si>
  <si>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</si>
  <si>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</si>
  <si>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</si>
  <si>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</si>
  <si>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</si>
  <si>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</si>
  <si>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</si>
  <si>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</si>
  <si>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</si>
  <si>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</si>
  <si>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</si>
  <si>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</si>
  <si>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</si>
  <si>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</si>
  <si>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</si>
  <si>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</si>
  <si>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</si>
  <si>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</si>
  <si>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</si>
  <si>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</si>
  <si>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</si>
  <si>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</si>
  <si>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</si>
  <si>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</si>
  <si>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</si>
  <si>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</si>
  <si>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</si>
  <si>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</si>
  <si>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</si>
  <si>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</si>
  <si>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</si>
  <si>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</si>
  <si>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</si>
  <si>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</si>
  <si>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</si>
  <si>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</si>
  <si>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</si>
  <si>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</si>
  <si>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</si>
  <si>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</si>
  <si>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</si>
  <si>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</si>
  <si>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</si>
  <si>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</si>
  <si>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</si>
  <si>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</si>
  <si>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</si>
  <si>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</si>
  <si>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</si>
  <si>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</si>
  <si>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</si>
  <si>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</si>
  <si>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</si>
  <si>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</si>
  <si>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</si>
  <si>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</si>
  <si>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</si>
  <si>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</si>
  <si>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</si>
  <si>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</si>
  <si>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</si>
  <si>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</si>
  <si>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</si>
  <si>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</si>
  <si>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</si>
  <si>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</si>
  <si>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</si>
  <si>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</si>
  <si>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</si>
  <si>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</si>
  <si>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</si>
  <si>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</si>
  <si>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</si>
  <si>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</si>
  <si>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</si>
  <si>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</si>
  <si>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</si>
  <si>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</si>
  <si>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</si>
  <si>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</si>
  <si>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</si>
  <si>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</si>
  <si>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</si>
  <si>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</si>
  <si>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</si>
  <si>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</si>
  <si>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</si>
  <si>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</si>
  <si>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</si>
  <si>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</si>
  <si>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</si>
  <si>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</si>
  <si>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</si>
  <si>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</si>
  <si>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</si>
  <si>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</si>
  <si>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</si>
  <si>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</si>
  <si>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</si>
  <si>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</si>
  <si>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</si>
  <si>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</si>
  <si>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CERNA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</si>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</sst>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2659062.02</v>
      </c>
      <c r="D2" s="7">
        <f>'PR-RAS'!E6</f>
        <v>1857733.9000000004</v>
      </c>
      <c r="E2" s="7">
        <v>0</v>
      </c>
      <c r="F2" s="7">
        <v>0</v>
      </c>
      <c r="G2" s="8">
        <f t="shared" ref="G2:G274" si="0">(B2/1000)*(C2*1+D2*2)</f>
        <v>6374.5298200000007</v>
      </c>
      <c r="H2" s="8">
        <f t="shared" ref="H2:H274" si="1">ABS(C2-ROUND(C2,0))+ABS(D2-ROUND(D2,0))</f>
        <v>0.11999999964609742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525858.93000000005</v>
      </c>
      <c r="D3" s="2">
        <f>'PR-RAS'!E7</f>
        <v>542583.92000000004</v>
      </c>
      <c r="E3" s="2">
        <v>0</v>
      </c>
      <c r="F3" s="2">
        <v>0</v>
      </c>
      <c r="G3" s="3">
        <f t="shared" si="0"/>
        <v>3222.0535399999999</v>
      </c>
      <c r="H3" s="3">
        <f t="shared" si="1"/>
        <v>0.14999999990686774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497572.32</v>
      </c>
      <c r="D4" s="2">
        <f>'PR-RAS'!E8</f>
        <v>523649.39</v>
      </c>
      <c r="E4" s="2">
        <v>0</v>
      </c>
      <c r="F4" s="2">
        <v>0</v>
      </c>
      <c r="G4" s="3">
        <f t="shared" si="0"/>
        <v>4634.6133</v>
      </c>
      <c r="H4" s="3">
        <f t="shared" si="1"/>
        <v>0.71000000002095476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525696.96</v>
      </c>
      <c r="D5" s="2">
        <f>'PR-RAS'!E9</f>
        <v>645541.37</v>
      </c>
      <c r="E5" s="2">
        <v>0</v>
      </c>
      <c r="F5" s="2">
        <v>0</v>
      </c>
      <c r="G5" s="3">
        <f t="shared" si="0"/>
        <v>7267.1188000000002</v>
      </c>
      <c r="H5" s="3">
        <f t="shared" si="1"/>
        <v>0.41000000003259629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63909.56</v>
      </c>
      <c r="D6" s="2">
        <f>'PR-RAS'!E10</f>
        <v>67394.98</v>
      </c>
      <c r="E6" s="2">
        <v>0</v>
      </c>
      <c r="F6" s="2">
        <v>0</v>
      </c>
      <c r="G6" s="3">
        <f t="shared" si="0"/>
        <v>993.49759999999992</v>
      </c>
      <c r="H6" s="3">
        <f t="shared" si="1"/>
        <v>0.46000000000640284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25165.78</v>
      </c>
      <c r="D7" s="2">
        <f>'PR-RAS'!E11</f>
        <v>23224.18</v>
      </c>
      <c r="E7" s="2">
        <v>0</v>
      </c>
      <c r="F7" s="2">
        <v>0</v>
      </c>
      <c r="G7" s="3">
        <f t="shared" si="0"/>
        <v>429.68484000000001</v>
      </c>
      <c r="H7" s="3">
        <f t="shared" si="1"/>
        <v>0.40000000000145519</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51889.85</v>
      </c>
      <c r="D8" s="2">
        <f>'PR-RAS'!E12</f>
        <v>14980.28</v>
      </c>
      <c r="E8" s="2">
        <v>0</v>
      </c>
      <c r="F8" s="2">
        <v>0</v>
      </c>
      <c r="G8" s="3">
        <f t="shared" si="0"/>
        <v>572.95287000000008</v>
      </c>
      <c r="H8" s="3">
        <f t="shared" si="1"/>
        <v>0.43000000000211003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57797.86</v>
      </c>
      <c r="D9" s="2">
        <f>'PR-RAS'!E13</f>
        <v>24921.94</v>
      </c>
      <c r="E9" s="2">
        <v>0</v>
      </c>
      <c r="F9" s="2">
        <v>0</v>
      </c>
      <c r="G9" s="3">
        <f t="shared" si="0"/>
        <v>861.13391999999999</v>
      </c>
      <c r="H9" s="3">
        <f t="shared" si="1"/>
        <v>0.2000000000007276</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226887.69</v>
      </c>
      <c r="D11" s="2">
        <f>'PR-RAS'!E15</f>
        <v>252413.36</v>
      </c>
      <c r="E11" s="2">
        <v>0</v>
      </c>
      <c r="F11" s="2">
        <v>0</v>
      </c>
      <c r="G11" s="3">
        <f t="shared" si="0"/>
        <v>7317.1440999999995</v>
      </c>
      <c r="H11" s="3">
        <f t="shared" si="1"/>
        <v>0.66999999998370185</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22256</v>
      </c>
      <c r="D19" s="2">
        <f>'PR-RAS'!E23</f>
        <v>13330.67</v>
      </c>
      <c r="E19" s="2">
        <v>0</v>
      </c>
      <c r="F19" s="2">
        <v>0</v>
      </c>
      <c r="G19" s="3">
        <f t="shared" si="0"/>
        <v>880.51211999999987</v>
      </c>
      <c r="H19" s="3">
        <f t="shared" si="1"/>
        <v>0.32999999999992724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85.13</v>
      </c>
      <c r="D20" s="2">
        <f>'PR-RAS'!E24</f>
        <v>0</v>
      </c>
      <c r="E20" s="2">
        <v>0</v>
      </c>
      <c r="F20" s="2">
        <v>0</v>
      </c>
      <c r="G20" s="3">
        <f t="shared" si="0"/>
        <v>1.61747</v>
      </c>
      <c r="H20" s="3">
        <f t="shared" si="1"/>
        <v>0.12999999999999545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22170.87</v>
      </c>
      <c r="D23" s="2">
        <f>'PR-RAS'!E27</f>
        <v>13330.67</v>
      </c>
      <c r="E23" s="2">
        <v>0</v>
      </c>
      <c r="F23" s="2">
        <v>0</v>
      </c>
      <c r="G23" s="3">
        <f t="shared" si="0"/>
        <v>1074.30862</v>
      </c>
      <c r="H23" s="3">
        <f t="shared" si="1"/>
        <v>0.46000000000094587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6030.61</v>
      </c>
      <c r="D25" s="2">
        <f>'PR-RAS'!E29</f>
        <v>5603.86</v>
      </c>
      <c r="E25" s="2">
        <v>0</v>
      </c>
      <c r="F25" s="2">
        <v>0</v>
      </c>
      <c r="G25" s="3">
        <f t="shared" si="0"/>
        <v>413.71991999999995</v>
      </c>
      <c r="H25" s="3">
        <f t="shared" si="1"/>
        <v>0.53000000000065484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5862.75</v>
      </c>
      <c r="D27" s="2">
        <f>'PR-RAS'!E31</f>
        <v>5509.36</v>
      </c>
      <c r="E27" s="2">
        <v>0</v>
      </c>
      <c r="F27" s="2">
        <v>0</v>
      </c>
      <c r="G27" s="3">
        <f t="shared" si="0"/>
        <v>438.91822000000002</v>
      </c>
      <c r="H27" s="3">
        <f t="shared" si="1"/>
        <v>0.60999999999967258</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167.86</v>
      </c>
      <c r="D29" s="2">
        <f>'PR-RAS'!E33</f>
        <v>94.5</v>
      </c>
      <c r="E29" s="2">
        <v>0</v>
      </c>
      <c r="F29" s="2">
        <v>0</v>
      </c>
      <c r="G29" s="3">
        <f t="shared" si="0"/>
        <v>9.9920800000000014</v>
      </c>
      <c r="H29" s="3">
        <f t="shared" si="1"/>
        <v>0.63999999999998636</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1798563.32</v>
      </c>
      <c r="D45" s="2">
        <f>'PR-RAS'!E49</f>
        <v>858686.78</v>
      </c>
      <c r="E45" s="2">
        <v>0</v>
      </c>
      <c r="F45" s="2">
        <v>0</v>
      </c>
      <c r="G45" s="3">
        <f t="shared" si="0"/>
        <v>154701.22271999999</v>
      </c>
      <c r="H45" s="3">
        <f t="shared" si="1"/>
        <v>0.5400000000372529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1129204.6400000001</v>
      </c>
      <c r="D54" s="2">
        <f>'PR-RAS'!E58</f>
        <v>152646.71000000002</v>
      </c>
      <c r="E54" s="2">
        <v>0</v>
      </c>
      <c r="F54" s="2">
        <v>0</v>
      </c>
      <c r="G54" s="3">
        <f t="shared" si="0"/>
        <v>76028.39718</v>
      </c>
      <c r="H54" s="3">
        <f t="shared" si="1"/>
        <v>0.64999999984866008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65643.039999999994</v>
      </c>
      <c r="D55" s="2">
        <f>'PR-RAS'!E59</f>
        <v>74352.990000000005</v>
      </c>
      <c r="E55" s="2">
        <v>0</v>
      </c>
      <c r="F55" s="2">
        <v>0</v>
      </c>
      <c r="G55" s="3">
        <f t="shared" si="0"/>
        <v>11574.847080000001</v>
      </c>
      <c r="H55" s="3">
        <f t="shared" si="1"/>
        <v>4.9999999988358468E-2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1063561.6000000001</v>
      </c>
      <c r="D56" s="2">
        <f>'PR-RAS'!E60</f>
        <v>78293.72</v>
      </c>
      <c r="E56" s="2">
        <v>0</v>
      </c>
      <c r="F56" s="2">
        <v>0</v>
      </c>
      <c r="G56" s="3">
        <f t="shared" si="0"/>
        <v>67108.19720000001</v>
      </c>
      <c r="H56" s="3">
        <f t="shared" si="1"/>
        <v>0.67999999990570359</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205340.25</v>
      </c>
      <c r="D57" s="2">
        <f>'PR-RAS'!E61</f>
        <v>0</v>
      </c>
      <c r="E57" s="2">
        <v>0</v>
      </c>
      <c r="F57" s="2">
        <v>0</v>
      </c>
      <c r="G57" s="3">
        <f t="shared" si="0"/>
        <v>11499.054</v>
      </c>
      <c r="H57" s="3">
        <f t="shared" si="1"/>
        <v>0.25</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205340.25</v>
      </c>
      <c r="D59" s="2">
        <f>'PR-RAS'!E63</f>
        <v>0</v>
      </c>
      <c r="E59" s="2">
        <v>0</v>
      </c>
      <c r="F59" s="2">
        <v>0</v>
      </c>
      <c r="G59" s="3">
        <f t="shared" si="0"/>
        <v>11909.7345</v>
      </c>
      <c r="H59" s="3">
        <f t="shared" si="1"/>
        <v>0.25</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399558.54</v>
      </c>
      <c r="D60" s="2">
        <f>'PR-RAS'!E64</f>
        <v>402090.66</v>
      </c>
      <c r="E60" s="2">
        <v>0</v>
      </c>
      <c r="F60" s="2">
        <v>0</v>
      </c>
      <c r="G60" s="3">
        <f t="shared" si="0"/>
        <v>71020.651739999987</v>
      </c>
      <c r="H60" s="3">
        <f t="shared" si="1"/>
        <v>0.80000000004656613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399558.54</v>
      </c>
      <c r="D63" s="2">
        <f>'PR-RAS'!E67</f>
        <v>402090.66</v>
      </c>
      <c r="E63" s="2">
        <v>0</v>
      </c>
      <c r="F63" s="2">
        <v>0</v>
      </c>
      <c r="G63" s="3">
        <f>(B63/1000)*(C63*1+D63*2)</f>
        <v>74631.871319999991</v>
      </c>
      <c r="H63" s="3">
        <f>ABS(C63-ROUND(C63,0))+ABS(D63-ROUND(D63,0))</f>
        <v>0.80000000004656613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64459.89</v>
      </c>
      <c r="D70" s="2">
        <f>'PR-RAS'!E74</f>
        <v>303949.41000000003</v>
      </c>
      <c r="E70" s="2">
        <v>0</v>
      </c>
      <c r="F70" s="2">
        <v>0</v>
      </c>
      <c r="G70" s="3">
        <f t="shared" si="0"/>
        <v>46392.750990000008</v>
      </c>
      <c r="H70" s="3">
        <f t="shared" si="1"/>
        <v>0.52000000003317837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237448.34</v>
      </c>
      <c r="E71" s="2">
        <v>0</v>
      </c>
      <c r="F71" s="2">
        <v>0</v>
      </c>
      <c r="G71" s="3">
        <f t="shared" si="0"/>
        <v>33242.767599999999</v>
      </c>
      <c r="H71" s="3">
        <f t="shared" si="1"/>
        <v>0.33999999999650754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64459.89</v>
      </c>
      <c r="D72" s="2">
        <f>'PR-RAS'!E76</f>
        <v>66501.070000000007</v>
      </c>
      <c r="E72" s="2">
        <v>0</v>
      </c>
      <c r="F72" s="2">
        <v>0</v>
      </c>
      <c r="G72" s="3">
        <f t="shared" si="0"/>
        <v>14019.80413</v>
      </c>
      <c r="H72" s="3">
        <f t="shared" si="1"/>
        <v>0.180000000007567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38117.199999999997</v>
      </c>
      <c r="D78" s="2">
        <f>'PR-RAS'!E82</f>
        <v>24765.84</v>
      </c>
      <c r="E78" s="2">
        <v>0</v>
      </c>
      <c r="F78" s="2">
        <v>0</v>
      </c>
      <c r="G78" s="3">
        <f t="shared" si="0"/>
        <v>6748.9637600000005</v>
      </c>
      <c r="H78" s="3">
        <f t="shared" si="1"/>
        <v>0.3599999999969441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521.52</v>
      </c>
      <c r="D79" s="2">
        <f>'PR-RAS'!E83</f>
        <v>24.09</v>
      </c>
      <c r="E79" s="2">
        <v>0</v>
      </c>
      <c r="F79" s="2">
        <v>0</v>
      </c>
      <c r="G79" s="3">
        <f t="shared" si="0"/>
        <v>44.436599999999991</v>
      </c>
      <c r="H79" s="3">
        <f t="shared" si="1"/>
        <v>0.57000000000001805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54.06</v>
      </c>
      <c r="D81" s="2">
        <f>'PR-RAS'!E85</f>
        <v>15.66</v>
      </c>
      <c r="E81" s="2">
        <v>0</v>
      </c>
      <c r="F81" s="2">
        <v>0</v>
      </c>
      <c r="G81" s="3">
        <f t="shared" si="0"/>
        <v>6.8304</v>
      </c>
      <c r="H81" s="3">
        <f t="shared" si="1"/>
        <v>0.40000000000000213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467.46</v>
      </c>
      <c r="D82" s="2">
        <f>'PR-RAS'!E86</f>
        <v>8.43</v>
      </c>
      <c r="E82" s="2">
        <v>0</v>
      </c>
      <c r="F82" s="2">
        <v>0</v>
      </c>
      <c r="G82" s="3">
        <f t="shared" si="0"/>
        <v>39.22992</v>
      </c>
      <c r="H82" s="3">
        <f t="shared" si="1"/>
        <v>0.88999999999997925</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37595.68</v>
      </c>
      <c r="D87" s="2">
        <f>'PR-RAS'!E91</f>
        <v>24741.75</v>
      </c>
      <c r="E87" s="2">
        <v>0</v>
      </c>
      <c r="F87" s="2">
        <v>0</v>
      </c>
      <c r="G87" s="3">
        <f t="shared" si="0"/>
        <v>7488.809479999999</v>
      </c>
      <c r="H87" s="3">
        <f t="shared" si="1"/>
        <v>0.56999999999970896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5972.53</v>
      </c>
      <c r="D88" s="2">
        <f>'PR-RAS'!E92</f>
        <v>5972.53</v>
      </c>
      <c r="E88" s="2">
        <v>0</v>
      </c>
      <c r="F88" s="2">
        <v>0</v>
      </c>
      <c r="G88" s="3">
        <f t="shared" si="0"/>
        <v>1558.83033</v>
      </c>
      <c r="H88" s="3">
        <f t="shared" si="1"/>
        <v>0.94000000000050932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6437.99</v>
      </c>
      <c r="D89" s="2">
        <f>'PR-RAS'!E93</f>
        <v>3327.97</v>
      </c>
      <c r="E89" s="2">
        <v>0</v>
      </c>
      <c r="F89" s="2">
        <v>0</v>
      </c>
      <c r="G89" s="3">
        <f t="shared" si="0"/>
        <v>1152.26584</v>
      </c>
      <c r="H89" s="3">
        <f t="shared" si="1"/>
        <v>4.0000000000418368E-2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33.950000000000003</v>
      </c>
      <c r="D90" s="2">
        <f>'PR-RAS'!E94</f>
        <v>22.95</v>
      </c>
      <c r="E90" s="2">
        <v>0</v>
      </c>
      <c r="F90" s="2">
        <v>0</v>
      </c>
      <c r="G90" s="3">
        <f t="shared" si="0"/>
        <v>7.1066499999999992</v>
      </c>
      <c r="H90" s="3">
        <f t="shared" si="1"/>
        <v>9.9999999999997868E-2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25151.21</v>
      </c>
      <c r="D93" s="2">
        <f>'PR-RAS'!E97</f>
        <v>15418.3</v>
      </c>
      <c r="E93" s="2">
        <v>0</v>
      </c>
      <c r="F93" s="2">
        <v>0</v>
      </c>
      <c r="G93" s="3">
        <f t="shared" si="0"/>
        <v>5150.8785199999993</v>
      </c>
      <c r="H93" s="3">
        <f t="shared" si="1"/>
        <v>0.50999999999839929</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293766.78999999998</v>
      </c>
      <c r="D102" s="2">
        <f>'PR-RAS'!E106</f>
        <v>399456.83</v>
      </c>
      <c r="E102" s="2">
        <v>0</v>
      </c>
      <c r="F102" s="2">
        <v>0</v>
      </c>
      <c r="G102" s="3">
        <f t="shared" si="0"/>
        <v>110360.72545</v>
      </c>
      <c r="H102" s="3">
        <f t="shared" si="1"/>
        <v>0.38000000000465661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16884.77</v>
      </c>
      <c r="D103" s="2">
        <f>'PR-RAS'!E107</f>
        <v>21968.65</v>
      </c>
      <c r="E103" s="2">
        <v>0</v>
      </c>
      <c r="F103" s="2">
        <v>0</v>
      </c>
      <c r="G103" s="3">
        <f t="shared" si="0"/>
        <v>6203.8511400000007</v>
      </c>
      <c r="H103" s="3">
        <f t="shared" si="1"/>
        <v>0.57999999999810825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16884.77</v>
      </c>
      <c r="D105" s="2">
        <f>'PR-RAS'!E109</f>
        <v>21968.65</v>
      </c>
      <c r="E105" s="2">
        <v>0</v>
      </c>
      <c r="F105" s="2">
        <v>0</v>
      </c>
      <c r="G105" s="3">
        <f t="shared" si="0"/>
        <v>6325.4952800000001</v>
      </c>
      <c r="H105" s="3">
        <f t="shared" si="1"/>
        <v>0.57999999999810825</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238045.59999999998</v>
      </c>
      <c r="D108" s="2">
        <f>'PR-RAS'!E112</f>
        <v>339480.75</v>
      </c>
      <c r="E108" s="2">
        <v>0</v>
      </c>
      <c r="F108" s="2">
        <v>0</v>
      </c>
      <c r="G108" s="3">
        <f t="shared" si="0"/>
        <v>98119.759699999995</v>
      </c>
      <c r="H108" s="3">
        <f t="shared" si="1"/>
        <v>0.65000000002328306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234949.61</v>
      </c>
      <c r="D111" s="2">
        <f>'PR-RAS'!E115</f>
        <v>300530.75</v>
      </c>
      <c r="E111" s="2">
        <v>0</v>
      </c>
      <c r="F111" s="2">
        <v>0</v>
      </c>
      <c r="G111" s="3">
        <f t="shared" si="0"/>
        <v>91961.222099999999</v>
      </c>
      <c r="H111" s="3">
        <f t="shared" si="1"/>
        <v>0.64000000001396984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3095.99</v>
      </c>
      <c r="D113" s="2">
        <f>'PR-RAS'!E117</f>
        <v>38950</v>
      </c>
      <c r="E113" s="2">
        <v>0</v>
      </c>
      <c r="F113" s="2">
        <v>0</v>
      </c>
      <c r="G113" s="3">
        <f t="shared" si="0"/>
        <v>9071.5508800000007</v>
      </c>
      <c r="H113" s="3">
        <f t="shared" si="1"/>
        <v>1.0000000000218279E-2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38836.42</v>
      </c>
      <c r="D116" s="2">
        <f>'PR-RAS'!E120</f>
        <v>38007.43</v>
      </c>
      <c r="E116" s="2">
        <v>0</v>
      </c>
      <c r="F116" s="2">
        <v>0</v>
      </c>
      <c r="G116" s="3">
        <f t="shared" si="0"/>
        <v>13207.897200000001</v>
      </c>
      <c r="H116" s="3">
        <f t="shared" si="1"/>
        <v>0.84999999999854481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2275.15</v>
      </c>
      <c r="D117" s="2">
        <f>'PR-RAS'!E121</f>
        <v>2095.6</v>
      </c>
      <c r="E117" s="2">
        <v>0</v>
      </c>
      <c r="F117" s="2">
        <v>0</v>
      </c>
      <c r="G117" s="3">
        <f t="shared" si="0"/>
        <v>750.09660000000008</v>
      </c>
      <c r="H117" s="3">
        <f t="shared" si="1"/>
        <v>0.5500000000001819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36561.269999999997</v>
      </c>
      <c r="D118" s="2">
        <f>'PR-RAS'!E122</f>
        <v>35911.83</v>
      </c>
      <c r="E118" s="2">
        <v>0</v>
      </c>
      <c r="F118" s="2">
        <v>0</v>
      </c>
      <c r="G118" s="3">
        <f t="shared" si="0"/>
        <v>12681.03681</v>
      </c>
      <c r="H118" s="3">
        <f t="shared" si="1"/>
        <v>0.43999999999505235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2755.78</v>
      </c>
      <c r="D121" s="2">
        <f>'PR-RAS'!E125</f>
        <v>32240.530000000002</v>
      </c>
      <c r="E121" s="2">
        <v>0</v>
      </c>
      <c r="F121" s="2">
        <v>0</v>
      </c>
      <c r="G121" s="3">
        <f t="shared" si="0"/>
        <v>8068.4208000000008</v>
      </c>
      <c r="H121" s="3">
        <f t="shared" si="1"/>
        <v>0.68999999999732609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2755.78</v>
      </c>
      <c r="D122" s="2">
        <f>'PR-RAS'!E126</f>
        <v>1419.5800000000002</v>
      </c>
      <c r="E122" s="2">
        <v>0</v>
      </c>
      <c r="F122" s="2">
        <v>0</v>
      </c>
      <c r="G122" s="3">
        <f t="shared" si="0"/>
        <v>676.98774000000003</v>
      </c>
      <c r="H122" s="3">
        <f t="shared" si="1"/>
        <v>0.6399999999996453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15.65</v>
      </c>
      <c r="E123" s="2">
        <v>0</v>
      </c>
      <c r="F123" s="2">
        <v>0</v>
      </c>
      <c r="G123" s="3">
        <f t="shared" si="0"/>
        <v>3.8186</v>
      </c>
      <c r="H123" s="3">
        <f t="shared" si="1"/>
        <v>0.34999999999999964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2755.78</v>
      </c>
      <c r="D124" s="2">
        <f>'PR-RAS'!E128</f>
        <v>1403.93</v>
      </c>
      <c r="E124" s="2">
        <v>0</v>
      </c>
      <c r="F124" s="2">
        <v>0</v>
      </c>
      <c r="G124" s="3">
        <f t="shared" si="0"/>
        <v>684.32772</v>
      </c>
      <c r="H124" s="3">
        <f t="shared" si="1"/>
        <v>0.28999999999973625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30820.95</v>
      </c>
      <c r="E125" s="2">
        <v>0</v>
      </c>
      <c r="F125" s="2">
        <v>0</v>
      </c>
      <c r="G125" s="3">
        <f t="shared" si="0"/>
        <v>7643.5956000000006</v>
      </c>
      <c r="H125" s="3">
        <f t="shared" si="1"/>
        <v>4.9999999999272404E-2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30820.95</v>
      </c>
      <c r="E127" s="2">
        <v>0</v>
      </c>
      <c r="F127" s="2">
        <v>0</v>
      </c>
      <c r="G127" s="3">
        <f t="shared" si="0"/>
        <v>7766.8793999999998</v>
      </c>
      <c r="H127" s="3">
        <f t="shared" si="1"/>
        <v>4.9999999999272404E-2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1409795.8399999999</v>
      </c>
      <c r="D148" s="2">
        <f>'PR-RAS'!E152</f>
        <v>1353156.67</v>
      </c>
      <c r="E148" s="2">
        <v>0</v>
      </c>
      <c r="F148" s="2">
        <v>0</v>
      </c>
      <c r="G148" s="3">
        <f t="shared" si="0"/>
        <v>605068.04945999989</v>
      </c>
      <c r="H148" s="3">
        <f t="shared" si="1"/>
        <v>0.49000000022351742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357132.12</v>
      </c>
      <c r="D149" s="2">
        <f>'PR-RAS'!E153</f>
        <v>598158</v>
      </c>
      <c r="E149" s="2">
        <v>0</v>
      </c>
      <c r="F149" s="2">
        <v>0</v>
      </c>
      <c r="G149" s="3">
        <f t="shared" si="0"/>
        <v>229910.32175999999</v>
      </c>
      <c r="H149" s="3">
        <f t="shared" si="1"/>
        <v>0.11999999999534339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285394.64</v>
      </c>
      <c r="D150" s="2">
        <f>'PR-RAS'!E154</f>
        <v>488066.54</v>
      </c>
      <c r="E150" s="2">
        <v>0</v>
      </c>
      <c r="F150" s="2">
        <v>0</v>
      </c>
      <c r="G150" s="3">
        <f t="shared" si="0"/>
        <v>187967.63027999998</v>
      </c>
      <c r="H150" s="3">
        <f t="shared" si="1"/>
        <v>0.82000000000698492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285394.64</v>
      </c>
      <c r="D151" s="2">
        <f>'PR-RAS'!E155</f>
        <v>472166.54</v>
      </c>
      <c r="E151" s="2">
        <v>0</v>
      </c>
      <c r="F151" s="2">
        <v>0</v>
      </c>
      <c r="G151" s="3">
        <f t="shared" si="0"/>
        <v>184459.158</v>
      </c>
      <c r="H151" s="3">
        <f t="shared" si="1"/>
        <v>0.82000000000698492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15900</v>
      </c>
      <c r="E152" s="2">
        <v>0</v>
      </c>
      <c r="F152" s="2">
        <v>0</v>
      </c>
      <c r="G152" s="3">
        <f t="shared" si="0"/>
        <v>4801.8</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24736.98</v>
      </c>
      <c r="D155" s="2">
        <f>'PR-RAS'!E159</f>
        <v>32183.98</v>
      </c>
      <c r="E155" s="2">
        <v>0</v>
      </c>
      <c r="F155" s="2">
        <v>0</v>
      </c>
      <c r="G155" s="3">
        <f t="shared" si="0"/>
        <v>13722.160760000001</v>
      </c>
      <c r="H155" s="3">
        <f t="shared" si="1"/>
        <v>4.0000000000873115E-2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47000.5</v>
      </c>
      <c r="D156" s="2">
        <f>'PR-RAS'!E160</f>
        <v>77907.48</v>
      </c>
      <c r="E156" s="2">
        <v>0</v>
      </c>
      <c r="F156" s="2">
        <v>0</v>
      </c>
      <c r="G156" s="3">
        <f t="shared" si="0"/>
        <v>31436.396299999997</v>
      </c>
      <c r="H156" s="3">
        <f t="shared" si="1"/>
        <v>0.97999999999592546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47000.5</v>
      </c>
      <c r="D158" s="2">
        <f>'PR-RAS'!E162</f>
        <v>77907.48</v>
      </c>
      <c r="E158" s="2">
        <v>0</v>
      </c>
      <c r="F158" s="2">
        <v>0</v>
      </c>
      <c r="G158" s="3">
        <f t="shared" si="0"/>
        <v>31842.02722</v>
      </c>
      <c r="H158" s="3">
        <f t="shared" si="1"/>
        <v>0.97999999999592546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571437.63</v>
      </c>
      <c r="D160" s="2">
        <f>'PR-RAS'!E164</f>
        <v>451247.34</v>
      </c>
      <c r="E160" s="2">
        <v>0</v>
      </c>
      <c r="F160" s="2">
        <v>0</v>
      </c>
      <c r="G160" s="3">
        <f t="shared" si="0"/>
        <v>234355.23729000002</v>
      </c>
      <c r="H160" s="3">
        <f t="shared" si="1"/>
        <v>0.71000000002095476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16633.05</v>
      </c>
      <c r="D161" s="2">
        <f>'PR-RAS'!E165</f>
        <v>14414.779999999999</v>
      </c>
      <c r="E161" s="2">
        <v>0</v>
      </c>
      <c r="F161" s="2">
        <v>0</v>
      </c>
      <c r="G161" s="3">
        <f t="shared" si="0"/>
        <v>7274.0176000000001</v>
      </c>
      <c r="H161" s="3">
        <f t="shared" si="1"/>
        <v>0.27000000000043656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1586</v>
      </c>
      <c r="D162" s="2">
        <f>'PR-RAS'!E166</f>
        <v>1420.79</v>
      </c>
      <c r="E162" s="2">
        <v>0</v>
      </c>
      <c r="F162" s="2">
        <v>0</v>
      </c>
      <c r="G162" s="3">
        <f t="shared" si="0"/>
        <v>712.84037999999998</v>
      </c>
      <c r="H162" s="3">
        <f t="shared" si="1"/>
        <v>0.21000000000003638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3327.21</v>
      </c>
      <c r="D163" s="2">
        <f>'PR-RAS'!E167</f>
        <v>6730.92</v>
      </c>
      <c r="E163" s="2">
        <v>0</v>
      </c>
      <c r="F163" s="2">
        <v>0</v>
      </c>
      <c r="G163" s="3">
        <f t="shared" si="0"/>
        <v>2719.8260999999998</v>
      </c>
      <c r="H163" s="3">
        <f t="shared" si="1"/>
        <v>0.28999999999996362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2492.5</v>
      </c>
      <c r="D164" s="2">
        <f>'PR-RAS'!E168</f>
        <v>1193.95</v>
      </c>
      <c r="E164" s="2">
        <v>0</v>
      </c>
      <c r="F164" s="2">
        <v>0</v>
      </c>
      <c r="G164" s="3">
        <f t="shared" si="0"/>
        <v>795.50519999999995</v>
      </c>
      <c r="H164" s="3">
        <f t="shared" si="1"/>
        <v>0.54999999999995453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9227.34</v>
      </c>
      <c r="D165" s="2">
        <f>'PR-RAS'!E169</f>
        <v>5069.12</v>
      </c>
      <c r="E165" s="2">
        <v>0</v>
      </c>
      <c r="F165" s="2">
        <v>0</v>
      </c>
      <c r="G165" s="3">
        <f t="shared" si="0"/>
        <v>3175.9551200000005</v>
      </c>
      <c r="H165" s="3">
        <f t="shared" si="1"/>
        <v>0.46000000000003638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40644.44</v>
      </c>
      <c r="D166" s="2">
        <f>'PR-RAS'!E170</f>
        <v>52684.110000000008</v>
      </c>
      <c r="E166" s="2">
        <v>0</v>
      </c>
      <c r="F166" s="2">
        <v>0</v>
      </c>
      <c r="G166" s="3">
        <f t="shared" si="0"/>
        <v>24092.088900000006</v>
      </c>
      <c r="H166" s="3">
        <f t="shared" si="1"/>
        <v>0.55000000001018634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3800.27</v>
      </c>
      <c r="D167" s="2">
        <f>'PR-RAS'!E171</f>
        <v>6916.15</v>
      </c>
      <c r="E167" s="2">
        <v>0</v>
      </c>
      <c r="F167" s="2">
        <v>0</v>
      </c>
      <c r="G167" s="3">
        <f t="shared" si="0"/>
        <v>2927.0066200000001</v>
      </c>
      <c r="H167" s="3">
        <f t="shared" si="1"/>
        <v>0.41999999999961801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581.86</v>
      </c>
      <c r="D168" s="2">
        <f>'PR-RAS'!E172</f>
        <v>7296.8</v>
      </c>
      <c r="E168" s="2">
        <v>0</v>
      </c>
      <c r="F168" s="2">
        <v>0</v>
      </c>
      <c r="G168" s="3">
        <f t="shared" si="0"/>
        <v>2534.3018200000001</v>
      </c>
      <c r="H168" s="3">
        <f t="shared" si="1"/>
        <v>0.33999999999980446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26686.080000000002</v>
      </c>
      <c r="D169" s="2">
        <f>'PR-RAS'!E173</f>
        <v>33079.68</v>
      </c>
      <c r="E169" s="2">
        <v>0</v>
      </c>
      <c r="F169" s="2">
        <v>0</v>
      </c>
      <c r="G169" s="3">
        <f t="shared" si="0"/>
        <v>15598.033920000002</v>
      </c>
      <c r="H169" s="3">
        <f t="shared" si="1"/>
        <v>0.40000000000145519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9517.23</v>
      </c>
      <c r="D170" s="2">
        <f>'PR-RAS'!E174</f>
        <v>4837.63</v>
      </c>
      <c r="E170" s="2">
        <v>0</v>
      </c>
      <c r="F170" s="2">
        <v>0</v>
      </c>
      <c r="G170" s="3">
        <f t="shared" si="0"/>
        <v>3243.5308099999997</v>
      </c>
      <c r="H170" s="3">
        <f t="shared" si="1"/>
        <v>0.5999999999994543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59</v>
      </c>
      <c r="D171" s="2">
        <f>'PR-RAS'!E175</f>
        <v>408.91</v>
      </c>
      <c r="E171" s="2">
        <v>0</v>
      </c>
      <c r="F171" s="2">
        <v>0</v>
      </c>
      <c r="G171" s="3">
        <f t="shared" si="0"/>
        <v>149.05940000000001</v>
      </c>
      <c r="H171" s="3">
        <f t="shared" si="1"/>
        <v>8.9999999999974989E-2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144.94</v>
      </c>
      <c r="E173" s="2">
        <v>0</v>
      </c>
      <c r="F173" s="2">
        <v>0</v>
      </c>
      <c r="G173" s="3">
        <f t="shared" si="0"/>
        <v>49.859359999999995</v>
      </c>
      <c r="H173" s="3">
        <f t="shared" si="1"/>
        <v>6.0000000000002274E-2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439301.08999999997</v>
      </c>
      <c r="D174" s="2">
        <f>'PR-RAS'!E178</f>
        <v>264344.85000000003</v>
      </c>
      <c r="E174" s="2">
        <v>0</v>
      </c>
      <c r="F174" s="2">
        <v>0</v>
      </c>
      <c r="G174" s="3">
        <f t="shared" si="0"/>
        <v>167462.40667</v>
      </c>
      <c r="H174" s="3">
        <f t="shared" si="1"/>
        <v>0.23999999993247911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3742.71</v>
      </c>
      <c r="D175" s="2">
        <f>'PR-RAS'!E179</f>
        <v>5809.93</v>
      </c>
      <c r="E175" s="2">
        <v>0</v>
      </c>
      <c r="F175" s="2">
        <v>0</v>
      </c>
      <c r="G175" s="3">
        <f t="shared" si="0"/>
        <v>2673.08718</v>
      </c>
      <c r="H175" s="3">
        <f t="shared" si="1"/>
        <v>0.35999999999967258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111870.92</v>
      </c>
      <c r="D176" s="2">
        <f>'PR-RAS'!E180</f>
        <v>75424.92</v>
      </c>
      <c r="E176" s="2">
        <v>0</v>
      </c>
      <c r="F176" s="2">
        <v>0</v>
      </c>
      <c r="G176" s="3">
        <f t="shared" si="0"/>
        <v>45976.133000000002</v>
      </c>
      <c r="H176" s="3">
        <f t="shared" si="1"/>
        <v>0.16000000000349246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10433.4</v>
      </c>
      <c r="D177" s="2">
        <f>'PR-RAS'!E181</f>
        <v>16569.82</v>
      </c>
      <c r="E177" s="2">
        <v>0</v>
      </c>
      <c r="F177" s="2">
        <v>0</v>
      </c>
      <c r="G177" s="3">
        <f t="shared" si="0"/>
        <v>7668.8550399999995</v>
      </c>
      <c r="H177" s="3">
        <f t="shared" si="1"/>
        <v>0.57999999999992724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208547.22</v>
      </c>
      <c r="D178" s="2">
        <f>'PR-RAS'!E182</f>
        <v>49866.69</v>
      </c>
      <c r="E178" s="2">
        <v>0</v>
      </c>
      <c r="F178" s="2">
        <v>0</v>
      </c>
      <c r="G178" s="3">
        <f t="shared" si="0"/>
        <v>54565.666199999992</v>
      </c>
      <c r="H178" s="3">
        <f t="shared" si="1"/>
        <v>0.52999999999883585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7304.6</v>
      </c>
      <c r="D179" s="2">
        <f>'PR-RAS'!E183</f>
        <v>4658.4799999999996</v>
      </c>
      <c r="E179" s="2">
        <v>0</v>
      </c>
      <c r="F179" s="2">
        <v>0</v>
      </c>
      <c r="G179" s="3">
        <f t="shared" si="0"/>
        <v>2958.6376799999994</v>
      </c>
      <c r="H179" s="3">
        <f t="shared" si="1"/>
        <v>0.87999999999919964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3571.81</v>
      </c>
      <c r="D180" s="2">
        <f>'PR-RAS'!E184</f>
        <v>5778.31</v>
      </c>
      <c r="E180" s="2">
        <v>0</v>
      </c>
      <c r="F180" s="2">
        <v>0</v>
      </c>
      <c r="G180" s="3">
        <f t="shared" si="0"/>
        <v>2707.9889699999999</v>
      </c>
      <c r="H180" s="3">
        <f t="shared" si="1"/>
        <v>0.50000000000045475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62089.55</v>
      </c>
      <c r="D181" s="2">
        <f>'PR-RAS'!E185</f>
        <v>59055.41</v>
      </c>
      <c r="E181" s="2">
        <v>0</v>
      </c>
      <c r="F181" s="2">
        <v>0</v>
      </c>
      <c r="G181" s="3">
        <f t="shared" si="0"/>
        <v>32436.066599999998</v>
      </c>
      <c r="H181" s="3">
        <f t="shared" si="1"/>
        <v>0.86000000000058208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1102.5</v>
      </c>
      <c r="E182" s="2">
        <v>0</v>
      </c>
      <c r="F182" s="2">
        <v>0</v>
      </c>
      <c r="G182" s="3">
        <f t="shared" si="0"/>
        <v>399.10499999999996</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31740.880000000001</v>
      </c>
      <c r="D183" s="2">
        <f>'PR-RAS'!E187</f>
        <v>46078.79</v>
      </c>
      <c r="E183" s="2">
        <v>0</v>
      </c>
      <c r="F183" s="2">
        <v>0</v>
      </c>
      <c r="G183" s="3">
        <f t="shared" si="0"/>
        <v>22549.51972</v>
      </c>
      <c r="H183" s="3">
        <f t="shared" si="1"/>
        <v>0.32999999999810825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74859.05</v>
      </c>
      <c r="D190" s="2">
        <f>'PR-RAS'!E194</f>
        <v>119803.59999999999</v>
      </c>
      <c r="E190" s="2">
        <v>0</v>
      </c>
      <c r="F190" s="2">
        <v>0</v>
      </c>
      <c r="G190" s="3">
        <f t="shared" si="0"/>
        <v>59434.121250000004</v>
      </c>
      <c r="H190" s="3">
        <f t="shared" si="1"/>
        <v>0.45000000001164153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673.77</v>
      </c>
      <c r="D191" s="2">
        <f>'PR-RAS'!E195</f>
        <v>891.72</v>
      </c>
      <c r="E191" s="2">
        <v>0</v>
      </c>
      <c r="F191" s="2">
        <v>0</v>
      </c>
      <c r="G191" s="3">
        <f t="shared" si="0"/>
        <v>466.86990000000003</v>
      </c>
      <c r="H191" s="3">
        <f t="shared" si="1"/>
        <v>0.50999999999999091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12740.24</v>
      </c>
      <c r="D192" s="2">
        <f>'PR-RAS'!E196</f>
        <v>13664.34</v>
      </c>
      <c r="E192" s="2">
        <v>0</v>
      </c>
      <c r="F192" s="2">
        <v>0</v>
      </c>
      <c r="G192" s="3">
        <f t="shared" si="0"/>
        <v>7653.1637199999996</v>
      </c>
      <c r="H192" s="3">
        <f t="shared" si="1"/>
        <v>0.57999999999992724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10584.4</v>
      </c>
      <c r="D193" s="2">
        <f>'PR-RAS'!E197</f>
        <v>1563.46</v>
      </c>
      <c r="E193" s="2">
        <v>0</v>
      </c>
      <c r="F193" s="2">
        <v>0</v>
      </c>
      <c r="G193" s="3">
        <f t="shared" si="0"/>
        <v>2632.5734400000001</v>
      </c>
      <c r="H193" s="3">
        <f t="shared" si="1"/>
        <v>0.85999999999967258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7388.82</v>
      </c>
      <c r="D194" s="2">
        <f>'PR-RAS'!E198</f>
        <v>5495.43</v>
      </c>
      <c r="E194" s="2">
        <v>0</v>
      </c>
      <c r="F194" s="2">
        <v>0</v>
      </c>
      <c r="G194" s="3">
        <f t="shared" si="0"/>
        <v>3547.2782400000001</v>
      </c>
      <c r="H194" s="3">
        <f t="shared" si="1"/>
        <v>0.61000000000058208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43471.82</v>
      </c>
      <c r="D197" s="2">
        <f>'PR-RAS'!E201</f>
        <v>98188.65</v>
      </c>
      <c r="E197" s="2">
        <v>0</v>
      </c>
      <c r="F197" s="2">
        <v>0</v>
      </c>
      <c r="G197" s="3">
        <f t="shared" si="0"/>
        <v>47010.427519999997</v>
      </c>
      <c r="H197" s="3">
        <f t="shared" si="1"/>
        <v>0.5300000000061118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23702.400000000001</v>
      </c>
      <c r="D198" s="2">
        <f>'PR-RAS'!E202</f>
        <v>20888.240000000002</v>
      </c>
      <c r="E198" s="2">
        <v>0</v>
      </c>
      <c r="F198" s="2">
        <v>0</v>
      </c>
      <c r="G198" s="3">
        <f t="shared" si="0"/>
        <v>12899.339360000002</v>
      </c>
      <c r="H198" s="3">
        <f t="shared" si="1"/>
        <v>0.6400000000030559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20460.400000000001</v>
      </c>
      <c r="D204" s="2">
        <f>'PR-RAS'!E208</f>
        <v>15826.68</v>
      </c>
      <c r="E204" s="2">
        <v>0</v>
      </c>
      <c r="F204" s="2">
        <v>0</v>
      </c>
      <c r="G204" s="3">
        <f t="shared" si="0"/>
        <v>10579.093280000001</v>
      </c>
      <c r="H204" s="3">
        <f t="shared" si="1"/>
        <v>0.72000000000116415</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20460.400000000001</v>
      </c>
      <c r="D207" s="2">
        <f>'PR-RAS'!E211</f>
        <v>15826.68</v>
      </c>
      <c r="E207" s="2">
        <v>0</v>
      </c>
      <c r="F207" s="2">
        <v>0</v>
      </c>
      <c r="G207" s="3">
        <f t="shared" si="0"/>
        <v>10735.43456</v>
      </c>
      <c r="H207" s="3">
        <f t="shared" si="1"/>
        <v>0.72000000000116415</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3242</v>
      </c>
      <c r="D212" s="2">
        <f>'PR-RAS'!E216</f>
        <v>5061.5600000000004</v>
      </c>
      <c r="E212" s="2">
        <v>0</v>
      </c>
      <c r="F212" s="2">
        <v>0</v>
      </c>
      <c r="G212" s="3">
        <f t="shared" si="0"/>
        <v>2820.0403200000001</v>
      </c>
      <c r="H212" s="3">
        <f t="shared" si="1"/>
        <v>0.43999999999959982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3242</v>
      </c>
      <c r="D213" s="2">
        <f>'PR-RAS'!E217</f>
        <v>5061.5600000000004</v>
      </c>
      <c r="E213" s="2">
        <v>0</v>
      </c>
      <c r="F213" s="2">
        <v>0</v>
      </c>
      <c r="G213" s="3">
        <f t="shared" si="0"/>
        <v>2833.40544</v>
      </c>
      <c r="H213" s="3">
        <f t="shared" si="1"/>
        <v>0.43999999999959982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74618</v>
      </c>
      <c r="D217" s="2">
        <f>'PR-RAS'!E221</f>
        <v>50566.66</v>
      </c>
      <c r="E217" s="2">
        <v>0</v>
      </c>
      <c r="F217" s="2">
        <v>0</v>
      </c>
      <c r="G217" s="3">
        <f t="shared" si="0"/>
        <v>37962.28512</v>
      </c>
      <c r="H217" s="3">
        <f t="shared" si="1"/>
        <v>0.33999999999650754</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74618</v>
      </c>
      <c r="D221" s="2">
        <f>'PR-RAS'!E225</f>
        <v>50566.66</v>
      </c>
      <c r="E221" s="2">
        <v>0</v>
      </c>
      <c r="F221" s="2">
        <v>0</v>
      </c>
      <c r="G221" s="3">
        <f t="shared" si="0"/>
        <v>38665.290400000005</v>
      </c>
      <c r="H221" s="3">
        <f t="shared" si="1"/>
        <v>0.33999999999650754</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179.16</v>
      </c>
      <c r="E222" s="2">
        <v>0</v>
      </c>
      <c r="F222" s="2">
        <v>0</v>
      </c>
      <c r="G222" s="3">
        <f t="shared" si="0"/>
        <v>79.188720000000004</v>
      </c>
      <c r="H222" s="3">
        <f t="shared" si="1"/>
        <v>0.15999999999999659</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74618</v>
      </c>
      <c r="D223" s="2">
        <f>'PR-RAS'!E227</f>
        <v>50387.5</v>
      </c>
      <c r="E223" s="2">
        <v>0</v>
      </c>
      <c r="F223" s="2">
        <v>0</v>
      </c>
      <c r="G223" s="3">
        <f t="shared" si="0"/>
        <v>38937.245999999999</v>
      </c>
      <c r="H223" s="3">
        <f t="shared" si="1"/>
        <v>0.5</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28196.38</v>
      </c>
      <c r="D226" s="2">
        <f>'PR-RAS'!E230</f>
        <v>4365</v>
      </c>
      <c r="E226" s="2">
        <v>0</v>
      </c>
      <c r="F226" s="2">
        <v>0</v>
      </c>
      <c r="G226" s="3">
        <f t="shared" si="0"/>
        <v>8308.4355000000014</v>
      </c>
      <c r="H226" s="3">
        <f t="shared" si="1"/>
        <v>0.38000000000101863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4405.38</v>
      </c>
      <c r="D233" s="2">
        <f>'PR-RAS'!E237</f>
        <v>1800</v>
      </c>
      <c r="E233" s="2">
        <v>0</v>
      </c>
      <c r="F233" s="2">
        <v>0</v>
      </c>
      <c r="G233" s="3">
        <f t="shared" si="0"/>
        <v>1857.2481600000001</v>
      </c>
      <c r="H233" s="3">
        <f t="shared" si="1"/>
        <v>0.38000000000010914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4405.38</v>
      </c>
      <c r="D234" s="2">
        <f>'PR-RAS'!E238</f>
        <v>1800</v>
      </c>
      <c r="E234" s="2">
        <v>0</v>
      </c>
      <c r="F234" s="2">
        <v>0</v>
      </c>
      <c r="G234" s="3">
        <f t="shared" si="0"/>
        <v>1865.2535400000002</v>
      </c>
      <c r="H234" s="3">
        <f t="shared" si="1"/>
        <v>0.38000000000010914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23791</v>
      </c>
      <c r="D242" s="2">
        <f>'PR-RAS'!E246</f>
        <v>2565</v>
      </c>
      <c r="E242" s="2">
        <v>0</v>
      </c>
      <c r="F242" s="2">
        <v>0</v>
      </c>
      <c r="G242" s="3">
        <f t="shared" si="0"/>
        <v>6969.9609999999993</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18791</v>
      </c>
      <c r="D243" s="2">
        <f>'PR-RAS'!E247</f>
        <v>2565</v>
      </c>
      <c r="E243" s="2">
        <v>0</v>
      </c>
      <c r="F243" s="2">
        <v>0</v>
      </c>
      <c r="G243" s="3">
        <f t="shared" si="0"/>
        <v>5788.8819999999996</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5000</v>
      </c>
      <c r="D244" s="2">
        <f>'PR-RAS'!E248</f>
        <v>0</v>
      </c>
      <c r="E244" s="2">
        <v>0</v>
      </c>
      <c r="F244" s="2">
        <v>0</v>
      </c>
      <c r="G244" s="3">
        <f t="shared" si="0"/>
        <v>1215</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155303.9</v>
      </c>
      <c r="D258" s="2">
        <f>'PR-RAS'!E262</f>
        <v>79186.97</v>
      </c>
      <c r="E258" s="2">
        <v>0</v>
      </c>
      <c r="F258" s="2">
        <v>0</v>
      </c>
      <c r="G258" s="3">
        <f t="shared" si="0"/>
        <v>80615.20487999999</v>
      </c>
      <c r="H258" s="3">
        <f t="shared" si="1"/>
        <v>0.13000000000465661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155303.9</v>
      </c>
      <c r="D265" s="2">
        <f>'PR-RAS'!E269</f>
        <v>79186.97</v>
      </c>
      <c r="E265" s="2">
        <v>0</v>
      </c>
      <c r="F265" s="2">
        <v>0</v>
      </c>
      <c r="G265" s="3">
        <f t="shared" si="0"/>
        <v>82810.949759999989</v>
      </c>
      <c r="H265" s="3">
        <f t="shared" si="1"/>
        <v>0.13000000000465661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123886.34</v>
      </c>
      <c r="D266" s="2">
        <f>'PR-RAS'!E270</f>
        <v>51660</v>
      </c>
      <c r="E266" s="2">
        <v>0</v>
      </c>
      <c r="F266" s="2">
        <v>0</v>
      </c>
      <c r="G266" s="3">
        <f t="shared" si="0"/>
        <v>60209.680100000005</v>
      </c>
      <c r="H266" s="3">
        <f t="shared" si="1"/>
        <v>0.33999999999650754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31417.56</v>
      </c>
      <c r="D267" s="2">
        <f>'PR-RAS'!E271</f>
        <v>27526.97</v>
      </c>
      <c r="E267" s="2">
        <v>0</v>
      </c>
      <c r="F267" s="2">
        <v>0</v>
      </c>
      <c r="G267" s="3">
        <f t="shared" si="0"/>
        <v>23001.419000000002</v>
      </c>
      <c r="H267" s="3">
        <f t="shared" si="1"/>
        <v>0.46999999999752617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199405.41</v>
      </c>
      <c r="D269" s="2">
        <f>'PR-RAS'!E273</f>
        <v>148744.46000000002</v>
      </c>
      <c r="E269" s="2">
        <v>0</v>
      </c>
      <c r="F269" s="2">
        <v>0</v>
      </c>
      <c r="G269" s="3">
        <f t="shared" si="0"/>
        <v>133167.68044000003</v>
      </c>
      <c r="H269" s="3">
        <f t="shared" si="1"/>
        <v>0.87000000002444722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198250.02</v>
      </c>
      <c r="D270" s="2">
        <f>'PR-RAS'!E274</f>
        <v>135554.82</v>
      </c>
      <c r="E270" s="2">
        <v>0</v>
      </c>
      <c r="F270" s="2">
        <v>0</v>
      </c>
      <c r="G270" s="3">
        <f t="shared" si="0"/>
        <v>126257.74854000002</v>
      </c>
      <c r="H270" s="3">
        <f t="shared" si="1"/>
        <v>0.1999999999825377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198250.02</v>
      </c>
      <c r="D271" s="2">
        <f>'PR-RAS'!E275</f>
        <v>135554.82</v>
      </c>
      <c r="E271" s="2">
        <v>0</v>
      </c>
      <c r="F271" s="2">
        <v>0</v>
      </c>
      <c r="G271" s="3">
        <f t="shared" si="0"/>
        <v>126727.10820000002</v>
      </c>
      <c r="H271" s="3">
        <f t="shared" si="1"/>
        <v>0.1999999999825377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13189.64</v>
      </c>
      <c r="E274" s="2">
        <v>0</v>
      </c>
      <c r="F274" s="2">
        <v>0</v>
      </c>
      <c r="G274" s="3">
        <f t="shared" si="0"/>
        <v>7201.5434400000004</v>
      </c>
      <c r="H274" s="3">
        <f t="shared" si="1"/>
        <v>0.36000000000058208</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13189.64</v>
      </c>
      <c r="E275" s="2">
        <v>0</v>
      </c>
      <c r="F275" s="2">
        <v>0</v>
      </c>
      <c r="G275" s="3">
        <f t="shared" ref="G275:G528" si="12">(B275/1000)*(C275*1+D275*2)</f>
        <v>7227.9227200000005</v>
      </c>
      <c r="H275" s="3">
        <f t="shared" ref="H275:H528" si="13">ABS(C275-ROUND(C275,0))+ABS(D275-ROUND(D275,0))</f>
        <v>0.36000000000058208</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1155.3900000000001</v>
      </c>
      <c r="D279" s="2">
        <f>'PR-RAS'!E283</f>
        <v>0</v>
      </c>
      <c r="E279" s="2">
        <v>0</v>
      </c>
      <c r="F279" s="2">
        <v>0</v>
      </c>
      <c r="G279" s="3">
        <f t="shared" si="12"/>
        <v>321.19842000000006</v>
      </c>
      <c r="H279" s="3">
        <f t="shared" si="13"/>
        <v>0.39000000000010004</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1155.3900000000001</v>
      </c>
      <c r="D284" s="2">
        <f>'PR-RAS'!E288</f>
        <v>0</v>
      </c>
      <c r="E284" s="2">
        <v>0</v>
      </c>
      <c r="F284" s="2">
        <v>0</v>
      </c>
      <c r="G284" s="3">
        <f t="shared" si="12"/>
        <v>326.97537</v>
      </c>
      <c r="H284" s="3">
        <f t="shared" si="13"/>
        <v>0.39000000000010004</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1409795.8399999999</v>
      </c>
      <c r="D295" s="2">
        <f>'PR-RAS'!E299</f>
        <v>1353156.67</v>
      </c>
      <c r="E295" s="2">
        <v>0</v>
      </c>
      <c r="F295" s="2">
        <v>0</v>
      </c>
      <c r="G295" s="3">
        <f t="shared" si="12"/>
        <v>1210136.0989199998</v>
      </c>
      <c r="H295" s="3">
        <f t="shared" si="13"/>
        <v>0.49000000022351742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1249266.1800000002</v>
      </c>
      <c r="D296" s="2">
        <f>'PR-RAS'!E300</f>
        <v>504577.23000000045</v>
      </c>
      <c r="E296" s="2">
        <v>0</v>
      </c>
      <c r="F296" s="2">
        <v>0</v>
      </c>
      <c r="G296" s="3">
        <f t="shared" si="12"/>
        <v>666234.08880000026</v>
      </c>
      <c r="H296" s="3">
        <f t="shared" si="13"/>
        <v>0.4100000006146729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1478157.05</v>
      </c>
      <c r="D298" s="2">
        <f>'PR-RAS'!E302</f>
        <v>1636275.43</v>
      </c>
      <c r="E298" s="2">
        <v>0</v>
      </c>
      <c r="F298" s="2">
        <v>0</v>
      </c>
      <c r="G298" s="3">
        <f t="shared" si="12"/>
        <v>1410960.24927</v>
      </c>
      <c r="H298" s="3">
        <f t="shared" si="13"/>
        <v>0.47999999998137355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209802.21</v>
      </c>
      <c r="D300" s="2">
        <f>'PR-RAS'!E304</f>
        <v>228772.72</v>
      </c>
      <c r="E300" s="2">
        <v>0</v>
      </c>
      <c r="F300" s="2">
        <v>0</v>
      </c>
      <c r="G300" s="3">
        <f t="shared" si="12"/>
        <v>199536.94735</v>
      </c>
      <c r="H300" s="3">
        <f t="shared" si="13"/>
        <v>0.48999999999068677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6386.47</v>
      </c>
      <c r="D303" s="2">
        <f>'PR-RAS'!E308</f>
        <v>318.16000000000003</v>
      </c>
      <c r="E303" s="2">
        <v>0</v>
      </c>
      <c r="F303" s="2">
        <v>0</v>
      </c>
      <c r="G303" s="3">
        <f t="shared" si="12"/>
        <v>2120.88258</v>
      </c>
      <c r="H303" s="3">
        <f t="shared" si="13"/>
        <v>0.63000000000027967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1970</v>
      </c>
      <c r="D304" s="2">
        <f>'PR-RAS'!E309</f>
        <v>0</v>
      </c>
      <c r="E304" s="2">
        <v>0</v>
      </c>
      <c r="F304" s="2">
        <v>0</v>
      </c>
      <c r="G304" s="3">
        <f t="shared" si="12"/>
        <v>596.91</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1970</v>
      </c>
      <c r="D305" s="2">
        <f>'PR-RAS'!E310</f>
        <v>0</v>
      </c>
      <c r="E305" s="2">
        <v>0</v>
      </c>
      <c r="F305" s="2">
        <v>0</v>
      </c>
      <c r="G305" s="3">
        <f t="shared" si="12"/>
        <v>598.88</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1970</v>
      </c>
      <c r="D306" s="2">
        <f>'PR-RAS'!E311</f>
        <v>0</v>
      </c>
      <c r="E306" s="2">
        <v>0</v>
      </c>
      <c r="F306" s="2">
        <v>0</v>
      </c>
      <c r="G306" s="3">
        <f t="shared" si="12"/>
        <v>600.85</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4416.47</v>
      </c>
      <c r="D316" s="2">
        <f>'PR-RAS'!E321</f>
        <v>318.16000000000003</v>
      </c>
      <c r="E316" s="2">
        <v>0</v>
      </c>
      <c r="F316" s="2">
        <v>0</v>
      </c>
      <c r="G316" s="3">
        <f t="shared" si="12"/>
        <v>1591.6288500000001</v>
      </c>
      <c r="H316" s="3">
        <f t="shared" si="13"/>
        <v>0.63000000000027967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384.47</v>
      </c>
      <c r="D317" s="2">
        <f>'PR-RAS'!E322</f>
        <v>318.16000000000003</v>
      </c>
      <c r="E317" s="2">
        <v>0</v>
      </c>
      <c r="F317" s="2">
        <v>0</v>
      </c>
      <c r="G317" s="3">
        <f t="shared" si="12"/>
        <v>322.56964000000005</v>
      </c>
      <c r="H317" s="3">
        <f t="shared" si="13"/>
        <v>0.6300000000000523</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384.47</v>
      </c>
      <c r="D318" s="2">
        <f>'PR-RAS'!E323</f>
        <v>318.16000000000003</v>
      </c>
      <c r="E318" s="2">
        <v>0</v>
      </c>
      <c r="F318" s="2">
        <v>0</v>
      </c>
      <c r="G318" s="3">
        <f t="shared" si="12"/>
        <v>323.59043000000003</v>
      </c>
      <c r="H318" s="3">
        <f t="shared" si="13"/>
        <v>0.6300000000000523</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4032</v>
      </c>
      <c r="D331" s="2">
        <f>'PR-RAS'!E336</f>
        <v>0</v>
      </c>
      <c r="E331" s="2">
        <v>0</v>
      </c>
      <c r="F331" s="2">
        <v>0</v>
      </c>
      <c r="G331" s="3">
        <f t="shared" si="12"/>
        <v>1330.5600000000002</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4032</v>
      </c>
      <c r="D332" s="2">
        <f>'PR-RAS'!E337</f>
        <v>0</v>
      </c>
      <c r="E332" s="2">
        <v>0</v>
      </c>
      <c r="F332" s="2">
        <v>0</v>
      </c>
      <c r="G332" s="3">
        <f t="shared" si="12"/>
        <v>1334.5920000000001</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1406223.81</v>
      </c>
      <c r="D355" s="2">
        <f>'PR-RAS'!E360</f>
        <v>1621257.7600000002</v>
      </c>
      <c r="E355" s="2">
        <v>0</v>
      </c>
      <c r="F355" s="2">
        <v>0</v>
      </c>
      <c r="G355" s="3">
        <f t="shared" si="12"/>
        <v>1645653.72282</v>
      </c>
      <c r="H355" s="3">
        <f t="shared" si="13"/>
        <v>0.42999999970197678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36970</v>
      </c>
      <c r="D356" s="2">
        <f>'PR-RAS'!E361</f>
        <v>0</v>
      </c>
      <c r="E356" s="2">
        <v>0</v>
      </c>
      <c r="F356" s="2">
        <v>0</v>
      </c>
      <c r="G356" s="3">
        <f t="shared" si="12"/>
        <v>13124.349999999999</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36970</v>
      </c>
      <c r="D357" s="2">
        <f>'PR-RAS'!E362</f>
        <v>0</v>
      </c>
      <c r="E357" s="2">
        <v>0</v>
      </c>
      <c r="F357" s="2">
        <v>0</v>
      </c>
      <c r="G357" s="3">
        <f t="shared" si="12"/>
        <v>13161.32</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36970</v>
      </c>
      <c r="D358" s="2">
        <f>'PR-RAS'!E363</f>
        <v>0</v>
      </c>
      <c r="E358" s="2">
        <v>0</v>
      </c>
      <c r="F358" s="2">
        <v>0</v>
      </c>
      <c r="G358" s="3">
        <f t="shared" si="12"/>
        <v>13198.289999999999</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1355375.2</v>
      </c>
      <c r="D368" s="2">
        <f>'PR-RAS'!E373</f>
        <v>1621257.7600000002</v>
      </c>
      <c r="E368" s="2">
        <v>0</v>
      </c>
      <c r="F368" s="2">
        <v>0</v>
      </c>
      <c r="G368" s="3">
        <f t="shared" si="12"/>
        <v>1687425.8942400003</v>
      </c>
      <c r="H368" s="3">
        <f t="shared" si="13"/>
        <v>0.43999999971129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1227929.98</v>
      </c>
      <c r="D369" s="2">
        <f>'PR-RAS'!E374</f>
        <v>1613523.4800000002</v>
      </c>
      <c r="E369" s="2">
        <v>0</v>
      </c>
      <c r="F369" s="2">
        <v>0</v>
      </c>
      <c r="G369" s="3">
        <f t="shared" si="12"/>
        <v>1639431.5139200001</v>
      </c>
      <c r="H369" s="3">
        <f t="shared" si="13"/>
        <v>0.50000000023283064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380009.28</v>
      </c>
      <c r="D371" s="2">
        <f>'PR-RAS'!E376</f>
        <v>864863.28</v>
      </c>
      <c r="E371" s="2">
        <v>0</v>
      </c>
      <c r="F371" s="2">
        <v>0</v>
      </c>
      <c r="G371" s="3">
        <f t="shared" si="12"/>
        <v>780602.26079999993</v>
      </c>
      <c r="H371" s="3">
        <f t="shared" si="13"/>
        <v>0.56000000005587935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172339.17</v>
      </c>
      <c r="D372" s="2">
        <f>'PR-RAS'!E377</f>
        <v>697486.59</v>
      </c>
      <c r="E372" s="2">
        <v>0</v>
      </c>
      <c r="F372" s="2">
        <v>0</v>
      </c>
      <c r="G372" s="3">
        <f t="shared" si="12"/>
        <v>581472.88184999989</v>
      </c>
      <c r="H372" s="3">
        <f t="shared" si="13"/>
        <v>0.58000000004540198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675581.53</v>
      </c>
      <c r="D373" s="2">
        <f>'PR-RAS'!E378</f>
        <v>51173.61</v>
      </c>
      <c r="E373" s="2">
        <v>0</v>
      </c>
      <c r="F373" s="2">
        <v>0</v>
      </c>
      <c r="G373" s="3">
        <f t="shared" si="12"/>
        <v>289389.495</v>
      </c>
      <c r="H373" s="3">
        <f t="shared" si="13"/>
        <v>0.85999999997147825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117432.83</v>
      </c>
      <c r="D374" s="2">
        <f>'PR-RAS'!E379</f>
        <v>7734.28</v>
      </c>
      <c r="E374" s="2">
        <v>0</v>
      </c>
      <c r="F374" s="2">
        <v>0</v>
      </c>
      <c r="G374" s="3">
        <f t="shared" si="12"/>
        <v>49572.218470000007</v>
      </c>
      <c r="H374" s="3">
        <f t="shared" si="13"/>
        <v>0.44999999999799911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17145.86</v>
      </c>
      <c r="D375" s="2">
        <f>'PR-RAS'!E380</f>
        <v>157.80000000000001</v>
      </c>
      <c r="E375" s="2">
        <v>0</v>
      </c>
      <c r="F375" s="2">
        <v>0</v>
      </c>
      <c r="G375" s="3">
        <f t="shared" si="12"/>
        <v>6530.5860399999992</v>
      </c>
      <c r="H375" s="3">
        <f t="shared" si="13"/>
        <v>0.33999999999940655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6508.55</v>
      </c>
      <c r="D376" s="2">
        <f>'PR-RAS'!E381</f>
        <v>130</v>
      </c>
      <c r="E376" s="2">
        <v>0</v>
      </c>
      <c r="F376" s="2">
        <v>0</v>
      </c>
      <c r="G376" s="3">
        <f t="shared" si="12"/>
        <v>2538.2062500000002</v>
      </c>
      <c r="H376" s="3">
        <f t="shared" si="13"/>
        <v>0.4499999999998181</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70577.789999999994</v>
      </c>
      <c r="D379" s="2">
        <f>'PR-RAS'!E384</f>
        <v>0</v>
      </c>
      <c r="E379" s="2">
        <v>0</v>
      </c>
      <c r="F379" s="2">
        <v>0</v>
      </c>
      <c r="G379" s="3">
        <f t="shared" si="12"/>
        <v>26678.404619999998</v>
      </c>
      <c r="H379" s="3">
        <f t="shared" si="13"/>
        <v>0.21000000000640284</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23200.63</v>
      </c>
      <c r="D381" s="2">
        <f>'PR-RAS'!E386</f>
        <v>7446.48</v>
      </c>
      <c r="E381" s="2">
        <v>0</v>
      </c>
      <c r="F381" s="2">
        <v>0</v>
      </c>
      <c r="G381" s="3">
        <f t="shared" si="12"/>
        <v>14475.564199999999</v>
      </c>
      <c r="H381" s="3">
        <f t="shared" si="13"/>
        <v>0.84999999999854481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10012.39</v>
      </c>
      <c r="D383" s="2">
        <f>'PR-RAS'!E388</f>
        <v>0</v>
      </c>
      <c r="E383" s="2">
        <v>0</v>
      </c>
      <c r="F383" s="2">
        <v>0</v>
      </c>
      <c r="G383" s="3">
        <f t="shared" si="12"/>
        <v>3824.7329799999998</v>
      </c>
      <c r="H383" s="3">
        <f t="shared" si="13"/>
        <v>0.38999999999941792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10012.39</v>
      </c>
      <c r="D384" s="2">
        <f>'PR-RAS'!E389</f>
        <v>0</v>
      </c>
      <c r="E384" s="2">
        <v>0</v>
      </c>
      <c r="F384" s="2">
        <v>0</v>
      </c>
      <c r="G384" s="3">
        <f t="shared" si="12"/>
        <v>3834.7453699999996</v>
      </c>
      <c r="H384" s="3">
        <f t="shared" si="13"/>
        <v>0.38999999999941792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13878.61</v>
      </c>
      <c r="D407" s="2">
        <f>'PR-RAS'!E412</f>
        <v>0</v>
      </c>
      <c r="E407" s="2">
        <v>0</v>
      </c>
      <c r="F407" s="2">
        <v>0</v>
      </c>
      <c r="G407" s="3">
        <f t="shared" si="12"/>
        <v>5634.7156600000008</v>
      </c>
      <c r="H407" s="3">
        <f t="shared" si="13"/>
        <v>0.38999999999941792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13878.61</v>
      </c>
      <c r="D408" s="2">
        <f>'PR-RAS'!E413</f>
        <v>0</v>
      </c>
      <c r="E408" s="2">
        <v>0</v>
      </c>
      <c r="F408" s="2">
        <v>0</v>
      </c>
      <c r="G408" s="3">
        <f t="shared" si="12"/>
        <v>5648.5942699999996</v>
      </c>
      <c r="H408" s="3">
        <f t="shared" si="13"/>
        <v>0.38999999999941792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1399837.34</v>
      </c>
      <c r="D413" s="2">
        <f>'PR-RAS'!E418</f>
        <v>1620939.6000000003</v>
      </c>
      <c r="E413" s="2">
        <v>0</v>
      </c>
      <c r="F413" s="2">
        <v>0</v>
      </c>
      <c r="G413" s="3">
        <f t="shared" si="12"/>
        <v>1912387.2144800003</v>
      </c>
      <c r="H413" s="3">
        <f t="shared" si="13"/>
        <v>0.73999999975785613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2882950.94</v>
      </c>
      <c r="D415" s="2">
        <f>'PR-RAS'!E420</f>
        <v>3399263.69</v>
      </c>
      <c r="E415" s="2">
        <v>0</v>
      </c>
      <c r="F415" s="2">
        <v>0</v>
      </c>
      <c r="G415" s="3">
        <f t="shared" si="12"/>
        <v>4008132.0244800001</v>
      </c>
      <c r="H415" s="3">
        <f t="shared" si="13"/>
        <v>0.37000000011175871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2665448.4900000002</v>
      </c>
      <c r="D417" s="2">
        <f>'PR-RAS'!E422</f>
        <v>1858052.0600000003</v>
      </c>
      <c r="E417" s="2">
        <v>0</v>
      </c>
      <c r="F417" s="2">
        <v>0</v>
      </c>
      <c r="G417" s="3">
        <f t="shared" si="12"/>
        <v>2654725.8857600004</v>
      </c>
      <c r="H417" s="3">
        <f t="shared" si="13"/>
        <v>0.55000000051222742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2816019.65</v>
      </c>
      <c r="D418" s="2">
        <f>'PR-RAS'!E423</f>
        <v>2974414.43</v>
      </c>
      <c r="E418" s="2">
        <v>0</v>
      </c>
      <c r="F418" s="2">
        <v>0</v>
      </c>
      <c r="G418" s="3">
        <f t="shared" si="12"/>
        <v>3654941.8286699997</v>
      </c>
      <c r="H418" s="3">
        <f t="shared" si="13"/>
        <v>0.78000000026077032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150571.15999999968</v>
      </c>
      <c r="D420" s="2">
        <f>'PR-RAS'!E425</f>
        <v>1116362.3699999999</v>
      </c>
      <c r="E420" s="2">
        <v>0</v>
      </c>
      <c r="F420" s="2">
        <v>0</v>
      </c>
      <c r="G420" s="3">
        <f t="shared" si="12"/>
        <v>998600.98209999967</v>
      </c>
      <c r="H420" s="3">
        <f t="shared" si="13"/>
        <v>0.52999999956227839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1404793.89</v>
      </c>
      <c r="D422" s="2">
        <f>'PR-RAS'!E427</f>
        <v>1762988.26</v>
      </c>
      <c r="E422" s="2">
        <v>0</v>
      </c>
      <c r="F422" s="2">
        <v>0</v>
      </c>
      <c r="G422" s="3">
        <f t="shared" si="12"/>
        <v>2075854.3426099999</v>
      </c>
      <c r="H422" s="3">
        <f t="shared" si="13"/>
        <v>0.37000000011175871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209802.21</v>
      </c>
      <c r="D423" s="2">
        <f>'PR-RAS'!E428</f>
        <v>228772.72</v>
      </c>
      <c r="E423" s="2">
        <v>0</v>
      </c>
      <c r="F423" s="2">
        <v>0</v>
      </c>
      <c r="G423" s="3">
        <f t="shared" si="12"/>
        <v>281620.7083</v>
      </c>
      <c r="H423" s="3">
        <f t="shared" si="13"/>
        <v>0.48999999999068677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739276.7</v>
      </c>
      <c r="D424" s="2">
        <f>'PR-RAS'!E430</f>
        <v>1066970.0900000001</v>
      </c>
      <c r="E424" s="2">
        <v>0</v>
      </c>
      <c r="F424" s="2">
        <v>0</v>
      </c>
      <c r="G424" s="3">
        <f t="shared" si="12"/>
        <v>1215370.74024</v>
      </c>
      <c r="H424" s="3">
        <f t="shared" si="13"/>
        <v>0.39000000013038516</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739276.7</v>
      </c>
      <c r="D485" s="2">
        <f>'PR-RAS'!E491</f>
        <v>1066970.0900000001</v>
      </c>
      <c r="E485" s="2">
        <v>0</v>
      </c>
      <c r="F485" s="2">
        <v>0</v>
      </c>
      <c r="G485" s="3">
        <f t="shared" si="12"/>
        <v>1390636.9699199998</v>
      </c>
      <c r="H485" s="3">
        <f t="shared" si="13"/>
        <v>0.39000000013038516</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739276.7</v>
      </c>
      <c r="D496" s="2">
        <f>'PR-RAS'!E502</f>
        <v>1066970.0900000001</v>
      </c>
      <c r="E496" s="2">
        <v>0</v>
      </c>
      <c r="F496" s="2">
        <v>0</v>
      </c>
      <c r="G496" s="3">
        <f t="shared" si="12"/>
        <v>1422242.3555999999</v>
      </c>
      <c r="H496" s="3">
        <f t="shared" si="13"/>
        <v>0.39000000013038516</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739276.7</v>
      </c>
      <c r="D497" s="2">
        <f>'PR-RAS'!E503</f>
        <v>1066970.0900000001</v>
      </c>
      <c r="E497" s="2">
        <v>0</v>
      </c>
      <c r="F497" s="2">
        <v>0</v>
      </c>
      <c r="G497" s="3">
        <f t="shared" si="12"/>
        <v>1425115.5724799999</v>
      </c>
      <c r="H497" s="3">
        <f t="shared" si="13"/>
        <v>0.39000000013038516</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1343574.36</v>
      </c>
      <c r="D529" s="2">
        <f>'PR-RAS'!E535</f>
        <v>374022.41</v>
      </c>
      <c r="E529" s="2">
        <v>0</v>
      </c>
      <c r="F529" s="2">
        <v>0</v>
      </c>
      <c r="G529" s="3">
        <f t="shared" ref="G529:G836" si="14">(B529/1000)*(C529*1+D529*2)</f>
        <v>1104374.9270400002</v>
      </c>
      <c r="H529" s="3">
        <f t="shared" ref="H529:H836" si="15">ABS(C529-ROUND(C529,0))+ABS(D529-ROUND(D529,0))</f>
        <v>0.77000000007683411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1343574.36</v>
      </c>
      <c r="D591" s="2">
        <f>'PR-RAS'!E597</f>
        <v>374022.41</v>
      </c>
      <c r="E591" s="2">
        <v>0</v>
      </c>
      <c r="F591" s="2">
        <v>0</v>
      </c>
      <c r="G591" s="3">
        <f t="shared" si="14"/>
        <v>1234055.3162</v>
      </c>
      <c r="H591" s="3">
        <f t="shared" si="15"/>
        <v>0.77000000007683411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1343574.36</v>
      </c>
      <c r="D603" s="2">
        <f>'PR-RAS'!E609</f>
        <v>374022.41</v>
      </c>
      <c r="E603" s="2">
        <v>0</v>
      </c>
      <c r="F603" s="2">
        <v>0</v>
      </c>
      <c r="G603" s="3">
        <f t="shared" si="14"/>
        <v>1259154.74636</v>
      </c>
      <c r="H603" s="3">
        <f t="shared" si="15"/>
        <v>0.77000000007683411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1343574.36</v>
      </c>
      <c r="D604" s="2">
        <f>'PR-RAS'!E610</f>
        <v>374022.41</v>
      </c>
      <c r="E604" s="2">
        <v>0</v>
      </c>
      <c r="F604" s="2">
        <v>0</v>
      </c>
      <c r="G604" s="3">
        <f t="shared" si="14"/>
        <v>1261246.3655400001</v>
      </c>
      <c r="H604" s="3">
        <f t="shared" si="15"/>
        <v>0.77000000007683411</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692947.68000000017</v>
      </c>
      <c r="E633" s="2">
        <v>0</v>
      </c>
      <c r="F633" s="2">
        <v>0</v>
      </c>
      <c r="G633" s="3">
        <f t="shared" si="14"/>
        <v>875885.8675200002</v>
      </c>
      <c r="H633" s="3">
        <f t="shared" si="15"/>
        <v>0.31999999983236194</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604297.66000000015</v>
      </c>
      <c r="D634" s="2">
        <f>'PR-RAS'!E640</f>
        <v>0</v>
      </c>
      <c r="E634" s="2">
        <v>0</v>
      </c>
      <c r="F634" s="2">
        <v>0</v>
      </c>
      <c r="G634" s="3">
        <f t="shared" si="14"/>
        <v>382520.41878000012</v>
      </c>
      <c r="H634" s="3">
        <f t="shared" si="15"/>
        <v>0.33999999985098839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1528373.28</v>
      </c>
      <c r="D635" s="2">
        <f>'PR-RAS'!E641</f>
        <v>821437.22</v>
      </c>
      <c r="E635" s="2">
        <v>0</v>
      </c>
      <c r="F635" s="2">
        <v>0</v>
      </c>
      <c r="G635" s="3">
        <f t="shared" si="14"/>
        <v>2010571.0544799999</v>
      </c>
      <c r="H635" s="3">
        <f t="shared" si="15"/>
        <v>0.5</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3404725.1900000004</v>
      </c>
      <c r="D637" s="2">
        <f>'PR-RAS'!E643</f>
        <v>2925022.1500000004</v>
      </c>
      <c r="E637" s="2">
        <v>0</v>
      </c>
      <c r="F637" s="2">
        <v>0</v>
      </c>
      <c r="G637" s="3">
        <f t="shared" si="14"/>
        <v>5886033.3956400016</v>
      </c>
      <c r="H637" s="3">
        <f t="shared" si="15"/>
        <v>0.34000000078231096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4159594.01</v>
      </c>
      <c r="D638" s="2">
        <f>'PR-RAS'!E644</f>
        <v>3348436.8400000003</v>
      </c>
      <c r="E638" s="2">
        <v>0</v>
      </c>
      <c r="F638" s="2">
        <v>0</v>
      </c>
      <c r="G638" s="3">
        <f t="shared" si="14"/>
        <v>6915569.9185300013</v>
      </c>
      <c r="H638" s="3">
        <f t="shared" si="15"/>
        <v>0.16999999945983291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754868.81999999937</v>
      </c>
      <c r="D640" s="2">
        <f>'PR-RAS'!E646</f>
        <v>423414.68999999994</v>
      </c>
      <c r="E640" s="2">
        <v>0</v>
      </c>
      <c r="F640" s="2">
        <v>0</v>
      </c>
      <c r="G640" s="3">
        <f t="shared" si="14"/>
        <v>1023485.1497999995</v>
      </c>
      <c r="H640" s="3">
        <f t="shared" si="15"/>
        <v>0.49000000068917871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123579.39000000013</v>
      </c>
      <c r="D641" s="2">
        <f>'PR-RAS'!E647</f>
        <v>0</v>
      </c>
      <c r="E641" s="2">
        <v>0</v>
      </c>
      <c r="F641" s="2">
        <v>0</v>
      </c>
      <c r="G641" s="3">
        <f t="shared" si="14"/>
        <v>79090.809600000081</v>
      </c>
      <c r="H641" s="3">
        <f t="shared" si="15"/>
        <v>0.39000000013038516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941551.04</v>
      </c>
      <c r="E642" s="2">
        <v>0</v>
      </c>
      <c r="F642" s="2">
        <v>0</v>
      </c>
      <c r="G642" s="3">
        <f t="shared" si="14"/>
        <v>1207068.43328</v>
      </c>
      <c r="H642" s="3">
        <f t="shared" si="15"/>
        <v>4.0000000037252903E-2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631289.42999999924</v>
      </c>
      <c r="D644" s="2">
        <f>'PR-RAS'!E650</f>
        <v>1364965.73</v>
      </c>
      <c r="E644" s="2">
        <v>0</v>
      </c>
      <c r="F644" s="2">
        <v>0</v>
      </c>
      <c r="G644" s="3">
        <f t="shared" si="14"/>
        <v>2161265.0322699994</v>
      </c>
      <c r="H644" s="3">
        <f t="shared" si="15"/>
        <v>0.69999999925494194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410453.33</v>
      </c>
      <c r="D646" s="2">
        <f>'PR-RAS'!E653</f>
        <v>50470.54</v>
      </c>
      <c r="E646" s="2">
        <v>0</v>
      </c>
      <c r="F646" s="2">
        <v>0</v>
      </c>
      <c r="G646" s="3">
        <f t="shared" si="14"/>
        <v>329849.39445000002</v>
      </c>
      <c r="H646" s="3">
        <f t="shared" si="15"/>
        <v>0.79000000001542503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3490105.56</v>
      </c>
      <c r="D647" s="2">
        <f>'PR-RAS'!E654</f>
        <v>3287192.58</v>
      </c>
      <c r="E647" s="2">
        <v>0</v>
      </c>
      <c r="F647" s="2">
        <v>0</v>
      </c>
      <c r="G647" s="3">
        <f t="shared" si="14"/>
        <v>6501661.0051200008</v>
      </c>
      <c r="H647" s="3">
        <f t="shared" si="15"/>
        <v>0.85999999986961484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3899549.13</v>
      </c>
      <c r="D648" s="2">
        <f>'PR-RAS'!E655</f>
        <v>3336962.53</v>
      </c>
      <c r="E648" s="2">
        <v>0</v>
      </c>
      <c r="F648" s="2">
        <v>0</v>
      </c>
      <c r="G648" s="3">
        <f t="shared" si="14"/>
        <v>6841037.8009299999</v>
      </c>
      <c r="H648" s="3">
        <f t="shared" si="15"/>
        <v>0.60000000009313226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1009.7600000002421</v>
      </c>
      <c r="D649" s="2">
        <f>'PR-RAS'!E656</f>
        <v>700.59000000031665</v>
      </c>
      <c r="E649" s="2">
        <v>0</v>
      </c>
      <c r="F649" s="2">
        <v>0</v>
      </c>
      <c r="G649" s="3">
        <f t="shared" si="14"/>
        <v>1562.2891200005674</v>
      </c>
      <c r="H649" s="3">
        <f t="shared" si="15"/>
        <v>0.64999999944120646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42</v>
      </c>
      <c r="D650" s="2">
        <f>'PR-RAS'!E657</f>
        <v>42</v>
      </c>
      <c r="E650" s="2">
        <v>0</v>
      </c>
      <c r="F650" s="2">
        <v>0</v>
      </c>
      <c r="G650" s="3">
        <f t="shared" si="14"/>
        <v>81.774000000000001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15</v>
      </c>
      <c r="E651" s="2">
        <v>0</v>
      </c>
      <c r="F651" s="2">
        <v>0</v>
      </c>
      <c r="G651" s="3">
        <f t="shared" si="14"/>
        <v>19.5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45</v>
      </c>
      <c r="D652" s="2">
        <f>'PR-RAS'!E659</f>
        <v>45</v>
      </c>
      <c r="E652" s="2">
        <v>0</v>
      </c>
      <c r="F652" s="2">
        <v>0</v>
      </c>
      <c r="G652" s="3">
        <f t="shared" si="14"/>
        <v>87.885000000000005</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15</v>
      </c>
      <c r="E653" s="2">
        <v>0</v>
      </c>
      <c r="F653" s="2">
        <v>0</v>
      </c>
      <c r="G653" s="3">
        <f t="shared" si="14"/>
        <v>19.560000000000002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22170.87</v>
      </c>
      <c r="D657" s="2">
        <f>'PR-RAS'!E664</f>
        <v>13330.67</v>
      </c>
      <c r="E657" s="2">
        <v>0</v>
      </c>
      <c r="F657" s="2">
        <v>0</v>
      </c>
      <c r="G657" s="3">
        <f t="shared" si="16"/>
        <v>32033.929759999999</v>
      </c>
      <c r="H657" s="3">
        <f t="shared" si="17"/>
        <v>0.46000000000094587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167.86</v>
      </c>
      <c r="D660" s="2">
        <f>'PR-RAS'!E667</f>
        <v>94.5</v>
      </c>
      <c r="E660" s="2">
        <v>0</v>
      </c>
      <c r="F660" s="2">
        <v>0</v>
      </c>
      <c r="G660" s="3">
        <f t="shared" si="14"/>
        <v>235.17074000000002</v>
      </c>
      <c r="H660" s="3">
        <f t="shared" si="15"/>
        <v>0.63999999999998636</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31866</v>
      </c>
      <c r="D662" s="2">
        <f>'PR-RAS'!E669</f>
        <v>74352.990000000005</v>
      </c>
      <c r="E662" s="2">
        <v>0</v>
      </c>
      <c r="F662" s="2">
        <v>0</v>
      </c>
      <c r="G662" s="3">
        <f t="shared" si="14"/>
        <v>119358.07878000001</v>
      </c>
      <c r="H662" s="3">
        <f t="shared" si="15"/>
        <v>9.9999999947613105E-3</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33777.040000000001</v>
      </c>
      <c r="D663" s="2">
        <f>'PR-RAS'!E670</f>
        <v>0</v>
      </c>
      <c r="E663" s="2">
        <v>0</v>
      </c>
      <c r="F663" s="2">
        <v>0</v>
      </c>
      <c r="G663" s="3">
        <f t="shared" si="14"/>
        <v>22360.40048</v>
      </c>
      <c r="H663" s="3">
        <f t="shared" si="15"/>
        <v>4.0000000000873115E-2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1063561.6000000001</v>
      </c>
      <c r="D666" s="2">
        <f>'PR-RAS'!E673</f>
        <v>78293.72</v>
      </c>
      <c r="E666" s="2">
        <v>0</v>
      </c>
      <c r="F666" s="2">
        <v>0</v>
      </c>
      <c r="G666" s="3">
        <f t="shared" si="14"/>
        <v>811399.11160000006</v>
      </c>
      <c r="H666" s="3">
        <f t="shared" si="15"/>
        <v>0.67999999990570359</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205340.25</v>
      </c>
      <c r="D674" s="2">
        <f>'PR-RAS'!E681</f>
        <v>0</v>
      </c>
      <c r="E674" s="2">
        <v>0</v>
      </c>
      <c r="F674" s="2">
        <v>0</v>
      </c>
      <c r="G674" s="3">
        <f t="shared" si="14"/>
        <v>138193.98824999999</v>
      </c>
      <c r="H674" s="3">
        <f t="shared" si="15"/>
        <v>0.25</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237448.34</v>
      </c>
      <c r="E695" s="2">
        <v>0</v>
      </c>
      <c r="F695" s="2">
        <v>0</v>
      </c>
      <c r="G695" s="3">
        <f t="shared" si="14"/>
        <v>329578.29591999995</v>
      </c>
      <c r="H695" s="3">
        <f t="shared" si="15"/>
        <v>0.33999999999650754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64459.89</v>
      </c>
      <c r="D699" s="2">
        <f>'PR-RAS'!E706</f>
        <v>66501.070000000007</v>
      </c>
      <c r="E699" s="2">
        <v>0</v>
      </c>
      <c r="F699" s="2">
        <v>0</v>
      </c>
      <c r="G699" s="3">
        <f t="shared" si="14"/>
        <v>137828.49694000001</v>
      </c>
      <c r="H699" s="3">
        <f t="shared" si="15"/>
        <v>0.180000000007567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2314.75</v>
      </c>
      <c r="E704" s="2">
        <v>0</v>
      </c>
      <c r="F704" s="2">
        <v>0</v>
      </c>
      <c r="G704" s="3">
        <f t="shared" ref="G704:G707" si="20">(B704/1000)*(C704*1+D704*2)</f>
        <v>3254.5384999999997</v>
      </c>
      <c r="H704" s="3">
        <f t="shared" ref="H704:H707" si="21">ABS(C704-ROUND(C704,0))+ABS(D704-ROUND(D704,0))</f>
        <v>0.25</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33.950000000000003</v>
      </c>
      <c r="D705" s="2">
        <f>'PR-RAS'!E712</f>
        <v>2.7</v>
      </c>
      <c r="E705" s="2">
        <v>0</v>
      </c>
      <c r="F705" s="2">
        <v>0</v>
      </c>
      <c r="G705" s="3">
        <f t="shared" si="20"/>
        <v>27.702400000000001</v>
      </c>
      <c r="H705" s="3">
        <f t="shared" si="21"/>
        <v>0.34999999999999698</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38950</v>
      </c>
      <c r="E717" s="2">
        <v>0</v>
      </c>
      <c r="F717" s="2">
        <v>0</v>
      </c>
      <c r="G717" s="3">
        <f t="shared" si="14"/>
        <v>55776.399999999994</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1200</v>
      </c>
      <c r="D726" s="2">
        <f>'PR-RAS'!E733</f>
        <v>0</v>
      </c>
      <c r="E726" s="2">
        <v>0</v>
      </c>
      <c r="F726" s="2">
        <v>0</v>
      </c>
      <c r="G726" s="3">
        <f t="shared" si="14"/>
        <v>870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3327.21</v>
      </c>
      <c r="D727" s="2">
        <f>'PR-RAS'!E734</f>
        <v>6730.92</v>
      </c>
      <c r="E727" s="2">
        <v>0</v>
      </c>
      <c r="F727" s="2">
        <v>0</v>
      </c>
      <c r="G727" s="3">
        <f t="shared" si="14"/>
        <v>12188.850299999998</v>
      </c>
      <c r="H727" s="3">
        <f t="shared" si="15"/>
        <v>0.28999999999996362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65.7</v>
      </c>
      <c r="E729" s="2">
        <v>0</v>
      </c>
      <c r="F729" s="2">
        <v>0</v>
      </c>
      <c r="G729" s="3">
        <f t="shared" si="14"/>
        <v>95.659199999999998</v>
      </c>
      <c r="H729" s="3">
        <f t="shared" si="15"/>
        <v>0.29999999999999716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26132.11</v>
      </c>
      <c r="D731" s="2">
        <f>'PR-RAS'!E738</f>
        <v>31354.73</v>
      </c>
      <c r="E731" s="2">
        <v>0</v>
      </c>
      <c r="F731" s="2">
        <v>0</v>
      </c>
      <c r="G731" s="3">
        <f t="shared" si="14"/>
        <v>64854.346100000002</v>
      </c>
      <c r="H731" s="3">
        <f t="shared" si="15"/>
        <v>0.38000000000101863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673.77</v>
      </c>
      <c r="D734" s="2">
        <f>'PR-RAS'!E741</f>
        <v>891.72</v>
      </c>
      <c r="E734" s="2">
        <v>0</v>
      </c>
      <c r="F734" s="2">
        <v>0</v>
      </c>
      <c r="G734" s="3">
        <f t="shared" si="14"/>
        <v>1801.1349299999999</v>
      </c>
      <c r="H734" s="3">
        <f t="shared" si="15"/>
        <v>0.50999999999999091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5014.5600000000004</v>
      </c>
      <c r="D735" s="2">
        <f>'PR-RAS'!E742</f>
        <v>5399.5</v>
      </c>
      <c r="E735" s="2">
        <v>0</v>
      </c>
      <c r="F735" s="2">
        <v>0</v>
      </c>
      <c r="G735" s="3">
        <f t="shared" si="14"/>
        <v>11607.153040000001</v>
      </c>
      <c r="H735" s="3">
        <f t="shared" si="15"/>
        <v>0.93999999999959982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20460.400000000001</v>
      </c>
      <c r="D753" s="2">
        <f>'PR-RAS'!E760</f>
        <v>15826.68</v>
      </c>
      <c r="E753" s="2">
        <v>0</v>
      </c>
      <c r="F753" s="2">
        <v>0</v>
      </c>
      <c r="G753" s="3">
        <f t="shared" si="14"/>
        <v>39189.54752</v>
      </c>
      <c r="H753" s="3">
        <f t="shared" si="15"/>
        <v>0.72000000000116415</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4405.38</v>
      </c>
      <c r="D773" s="2">
        <f>'PR-RAS'!E780</f>
        <v>1800</v>
      </c>
      <c r="E773" s="2">
        <v>0</v>
      </c>
      <c r="F773" s="2">
        <v>0</v>
      </c>
      <c r="G773" s="3">
        <f t="shared" si="14"/>
        <v>6180.1533600000002</v>
      </c>
      <c r="H773" s="3">
        <f t="shared" si="15"/>
        <v>0.38000000000010914</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59000</v>
      </c>
      <c r="D836" s="2">
        <f>'PR-RAS'!E843</f>
        <v>21500</v>
      </c>
      <c r="E836" s="2">
        <v>0</v>
      </c>
      <c r="F836" s="2">
        <v>0</v>
      </c>
      <c r="G836" s="3">
        <f t="shared" si="14"/>
        <v>85170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33750</v>
      </c>
      <c r="D839" s="2">
        <f>'PR-RAS'!E846</f>
        <v>6600</v>
      </c>
      <c r="E839" s="2">
        <v>0</v>
      </c>
      <c r="F839" s="2">
        <v>0</v>
      </c>
      <c r="G839" s="3">
        <f t="shared" si="34"/>
        <v>39344.1</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18046.34</v>
      </c>
      <c r="D841" s="2">
        <f>'PR-RAS'!E848</f>
        <v>20500</v>
      </c>
      <c r="E841" s="2">
        <v>0</v>
      </c>
      <c r="F841" s="2">
        <v>0</v>
      </c>
      <c r="G841" s="3">
        <f t="shared" si="34"/>
        <v>49598.925599999995</v>
      </c>
      <c r="H841" s="3">
        <f t="shared" si="35"/>
        <v>0.34000000000014552</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13090</v>
      </c>
      <c r="D843" s="2">
        <f>'PR-RAS'!E850</f>
        <v>3060</v>
      </c>
      <c r="E843" s="2">
        <v>0</v>
      </c>
      <c r="F843" s="2">
        <v>0</v>
      </c>
      <c r="G843" s="3">
        <f t="shared" si="34"/>
        <v>16174.82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11996.19</v>
      </c>
      <c r="D844" s="2">
        <f>'PR-RAS'!E851</f>
        <v>4814.9399999999996</v>
      </c>
      <c r="E844" s="2">
        <v>0</v>
      </c>
      <c r="F844" s="2">
        <v>0</v>
      </c>
      <c r="G844" s="3">
        <f t="shared" si="34"/>
        <v>18230.777009999998</v>
      </c>
      <c r="H844" s="3">
        <f t="shared" si="35"/>
        <v>0.25000000000090949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15318.42</v>
      </c>
      <c r="D846" s="2">
        <f>'PR-RAS'!E853</f>
        <v>18334.490000000002</v>
      </c>
      <c r="E846" s="2">
        <v>0</v>
      </c>
      <c r="F846" s="2">
        <v>0</v>
      </c>
      <c r="G846" s="3">
        <f t="shared" si="34"/>
        <v>43929.353000000003</v>
      </c>
      <c r="H846" s="3">
        <f t="shared" si="35"/>
        <v>0.91000000000167347</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4102.95</v>
      </c>
      <c r="D848" s="2">
        <f>'PR-RAS'!E855</f>
        <v>4377.54</v>
      </c>
      <c r="E848" s="2">
        <v>0</v>
      </c>
      <c r="F848" s="2">
        <v>0</v>
      </c>
      <c r="G848" s="3">
        <f t="shared" si="34"/>
        <v>10890.751409999999</v>
      </c>
      <c r="H848" s="3">
        <f t="shared" si="35"/>
        <v>0.51000000000021828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739276.7</v>
      </c>
      <c r="D905" s="2">
        <f>'PR-RAS'!E912</f>
        <v>266970.09000000003</v>
      </c>
      <c r="E905" s="2">
        <v>0</v>
      </c>
      <c r="F905" s="2">
        <v>0</v>
      </c>
      <c r="G905" s="3">
        <f t="shared" si="34"/>
        <v>1150988.0595199999</v>
      </c>
      <c r="H905" s="3">
        <f t="shared" si="35"/>
        <v>0.3900000000721775</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1286428.6200000001</v>
      </c>
      <c r="D973" s="2">
        <f>'PR-RAS'!E980</f>
        <v>316876.67</v>
      </c>
      <c r="E973" s="2">
        <v>0</v>
      </c>
      <c r="F973" s="2">
        <v>0</v>
      </c>
      <c r="G973" s="3">
        <f t="shared" si="34"/>
        <v>1866416.86512</v>
      </c>
      <c r="H973" s="3">
        <f t="shared" si="35"/>
        <v>0.70999999990453944</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57145.74</v>
      </c>
      <c r="D974" s="2">
        <f>'PR-RAS'!E981</f>
        <v>0</v>
      </c>
      <c r="E974" s="2">
        <v>0</v>
      </c>
      <c r="F974" s="2">
        <v>0</v>
      </c>
      <c r="G974" s="3">
        <f t="shared" si="34"/>
        <v>55602.80502</v>
      </c>
      <c r="H974" s="3">
        <f t="shared" si="35"/>
        <v>0.26000000000203727</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1830554.71</v>
      </c>
      <c r="D1581" s="7"/>
      <c r="E1581" s="7">
        <v>0</v>
      </c>
      <c r="F1581" s="7">
        <v>0</v>
      </c>
      <c r="G1581" s="8">
        <f t="shared" ref="G1581:G1685" si="70">B1581/1000*C1581</f>
        <v>1830.5547100000001</v>
      </c>
      <c r="H1581" s="8">
        <f t="shared" ref="H1581:H1685" si="71">ABS(C1581-ROUND(C1581,0))</f>
        <v>0.2900000000372529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4727152.6899999995</v>
      </c>
      <c r="D1582" s="2">
        <v>0</v>
      </c>
      <c r="E1582" s="2">
        <v>0</v>
      </c>
      <c r="F1582" s="2">
        <v>0</v>
      </c>
      <c r="G1582" s="3">
        <f t="shared" si="70"/>
        <v>9454.3053799999998</v>
      </c>
      <c r="H1582" s="3">
        <f t="shared" si="71"/>
        <v>0.31000000052154064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1862322.1799999997</v>
      </c>
      <c r="D1584" s="2">
        <v>0</v>
      </c>
      <c r="E1584" s="2">
        <v>0</v>
      </c>
      <c r="F1584" s="2">
        <v>0</v>
      </c>
      <c r="G1584" s="3">
        <f t="shared" si="70"/>
        <v>7449.2887199999986</v>
      </c>
      <c r="H1584" s="3">
        <f t="shared" si="71"/>
        <v>0.17999999970197678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615417.64</v>
      </c>
      <c r="D1585" s="2">
        <v>0</v>
      </c>
      <c r="E1585" s="2">
        <v>0</v>
      </c>
      <c r="F1585" s="2">
        <v>0</v>
      </c>
      <c r="G1585" s="3">
        <f t="shared" si="70"/>
        <v>3077.0882000000001</v>
      </c>
      <c r="H1585" s="3">
        <f t="shared" si="71"/>
        <v>0.35999999998603016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445171.05</v>
      </c>
      <c r="D1586" s="2">
        <v>0</v>
      </c>
      <c r="E1586" s="2">
        <v>0</v>
      </c>
      <c r="F1586" s="2">
        <v>0</v>
      </c>
      <c r="G1586" s="3">
        <f t="shared" si="70"/>
        <v>2671.0263</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19957.98</v>
      </c>
      <c r="D1587" s="2">
        <v>0</v>
      </c>
      <c r="E1587" s="2">
        <v>0</v>
      </c>
      <c r="F1587" s="2">
        <v>0</v>
      </c>
      <c r="G1587" s="3">
        <f t="shared" si="70"/>
        <v>139.70586</v>
      </c>
      <c r="H1587" s="3">
        <f t="shared" si="71"/>
        <v>2.0000000000436557E-2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50566.66</v>
      </c>
      <c r="D1588" s="2">
        <v>0</v>
      </c>
      <c r="E1588" s="2">
        <v>0</v>
      </c>
      <c r="F1588" s="2">
        <v>0</v>
      </c>
      <c r="G1588" s="3">
        <f t="shared" si="70"/>
        <v>404.53328000000005</v>
      </c>
      <c r="H1588" s="3">
        <f t="shared" si="71"/>
        <v>0.33999999999650754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7215</v>
      </c>
      <c r="D1589" s="2">
        <v>0</v>
      </c>
      <c r="E1589" s="2">
        <v>0</v>
      </c>
      <c r="F1589" s="2">
        <v>0</v>
      </c>
      <c r="G1589" s="3">
        <f>B1589/1000*C1589</f>
        <v>64.934999999999988</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78986.97</v>
      </c>
      <c r="D1590" s="2">
        <v>0</v>
      </c>
      <c r="E1590" s="2">
        <v>0</v>
      </c>
      <c r="F1590" s="2">
        <v>0</v>
      </c>
      <c r="G1590" s="3">
        <f t="shared" si="70"/>
        <v>789.86970000000008</v>
      </c>
      <c r="H1590" s="3">
        <f t="shared" si="71"/>
        <v>2.9999999998835847E-2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148744.46</v>
      </c>
      <c r="D1591" s="2">
        <v>0</v>
      </c>
      <c r="E1591" s="2">
        <v>0</v>
      </c>
      <c r="F1591" s="2">
        <v>0</v>
      </c>
      <c r="G1591" s="3">
        <f t="shared" si="70"/>
        <v>1636.1890599999999</v>
      </c>
      <c r="H1591" s="3">
        <f t="shared" si="71"/>
        <v>0.45999999999185093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496262.42</v>
      </c>
      <c r="D1592" s="2">
        <v>0</v>
      </c>
      <c r="E1592" s="2">
        <v>0</v>
      </c>
      <c r="F1592" s="2">
        <v>0</v>
      </c>
      <c r="G1592" s="3">
        <f t="shared" si="70"/>
        <v>5955.1490400000002</v>
      </c>
      <c r="H1592" s="3">
        <f t="shared" si="71"/>
        <v>0.41999999998370185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1621257.76</v>
      </c>
      <c r="D1593" s="2">
        <v>0</v>
      </c>
      <c r="E1593" s="2">
        <v>0</v>
      </c>
      <c r="F1593" s="2">
        <v>0</v>
      </c>
      <c r="G1593" s="3">
        <f t="shared" si="70"/>
        <v>21076.350879999998</v>
      </c>
      <c r="H1593" s="3">
        <f t="shared" si="71"/>
        <v>0.23999999999068677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1066970.0900000001</v>
      </c>
      <c r="D1594" s="2">
        <v>0</v>
      </c>
      <c r="E1594" s="2">
        <v>0</v>
      </c>
      <c r="F1594" s="2">
        <v>0</v>
      </c>
      <c r="G1594" s="3">
        <f t="shared" si="70"/>
        <v>14937.581260000001</v>
      </c>
      <c r="H1594" s="3">
        <f t="shared" si="71"/>
        <v>9.0000000083819032E-2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1066970.0900000001</v>
      </c>
      <c r="D1598" s="2">
        <v>0</v>
      </c>
      <c r="E1598" s="2">
        <v>0</v>
      </c>
      <c r="F1598" s="2">
        <v>0</v>
      </c>
      <c r="G1598" s="3">
        <f t="shared" si="70"/>
        <v>19205.461620000002</v>
      </c>
      <c r="H1598" s="3">
        <f t="shared" si="71"/>
        <v>9.0000000083819032E-2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176602.66</v>
      </c>
      <c r="D1600" s="2">
        <v>0</v>
      </c>
      <c r="E1600" s="2">
        <v>0</v>
      </c>
      <c r="F1600" s="2">
        <v>0</v>
      </c>
      <c r="G1600" s="3">
        <f>B1600/1000*C1600</f>
        <v>3532.0532000000003</v>
      </c>
      <c r="H1600" s="3">
        <f>ABS(C1600-ROUND(C1600,0))</f>
        <v>0.33999999999650754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3650483.58</v>
      </c>
      <c r="D1601" s="2">
        <v>0</v>
      </c>
      <c r="E1601" s="2">
        <v>0</v>
      </c>
      <c r="F1601" s="2">
        <v>0</v>
      </c>
      <c r="G1601" s="3">
        <f t="shared" si="70"/>
        <v>76660.155180000002</v>
      </c>
      <c r="H1601" s="3">
        <f t="shared" si="71"/>
        <v>0.41999999992549419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1731491.28</v>
      </c>
      <c r="D1603" s="2">
        <v>0</v>
      </c>
      <c r="E1603" s="2">
        <v>0</v>
      </c>
      <c r="F1603" s="2">
        <v>0</v>
      </c>
      <c r="G1603" s="3">
        <f t="shared" si="70"/>
        <v>39824.299440000003</v>
      </c>
      <c r="H1603" s="3">
        <f t="shared" si="71"/>
        <v>0.28000000002793968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609549.93000000005</v>
      </c>
      <c r="D1604" s="2">
        <v>0</v>
      </c>
      <c r="E1604" s="2">
        <v>0</v>
      </c>
      <c r="F1604" s="2">
        <v>0</v>
      </c>
      <c r="G1604" s="3">
        <f t="shared" si="70"/>
        <v>14629.198320000001</v>
      </c>
      <c r="H1604" s="3">
        <f t="shared" si="71"/>
        <v>6.9999999948777258E-2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558155.93999999994</v>
      </c>
      <c r="D1605" s="2">
        <v>0</v>
      </c>
      <c r="E1605" s="2">
        <v>0</v>
      </c>
      <c r="F1605" s="2">
        <v>0</v>
      </c>
      <c r="G1605" s="3">
        <f t="shared" si="70"/>
        <v>13953.898499999999</v>
      </c>
      <c r="H1605" s="3">
        <f t="shared" si="71"/>
        <v>6.0000000055879354E-2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15139.17</v>
      </c>
      <c r="D1606" s="2">
        <v>0</v>
      </c>
      <c r="E1606" s="2">
        <v>0</v>
      </c>
      <c r="F1606" s="2">
        <v>0</v>
      </c>
      <c r="G1606" s="3">
        <f t="shared" si="70"/>
        <v>393.61841999999996</v>
      </c>
      <c r="H1606" s="3">
        <f t="shared" si="71"/>
        <v>0.17000000000007276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50655.72</v>
      </c>
      <c r="D1607" s="2">
        <v>0</v>
      </c>
      <c r="E1607" s="2">
        <v>0</v>
      </c>
      <c r="F1607" s="2">
        <v>0</v>
      </c>
      <c r="G1607" s="3">
        <f t="shared" si="70"/>
        <v>1367.70444</v>
      </c>
      <c r="H1607" s="3">
        <f t="shared" si="71"/>
        <v>0.27999999999883585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7515</v>
      </c>
      <c r="D1608" s="2">
        <v>0</v>
      </c>
      <c r="E1608" s="2">
        <v>0</v>
      </c>
      <c r="F1608" s="2">
        <v>0</v>
      </c>
      <c r="G1608" s="3">
        <f>B1608/1000*C1608</f>
        <v>210.42000000000002</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89513.31</v>
      </c>
      <c r="D1609" s="2">
        <v>0</v>
      </c>
      <c r="E1609" s="2">
        <v>0</v>
      </c>
      <c r="F1609" s="2">
        <v>0</v>
      </c>
      <c r="G1609" s="3">
        <f t="shared" si="70"/>
        <v>2595.8859900000002</v>
      </c>
      <c r="H1609" s="3">
        <f t="shared" si="71"/>
        <v>0.30999999999767169</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147026.76</v>
      </c>
      <c r="D1610" s="2">
        <v>0</v>
      </c>
      <c r="E1610" s="2">
        <v>0</v>
      </c>
      <c r="F1610" s="2">
        <v>0</v>
      </c>
      <c r="G1610" s="3">
        <f t="shared" si="70"/>
        <v>4410.8028000000004</v>
      </c>
      <c r="H1610" s="3">
        <f t="shared" si="71"/>
        <v>0.23999999999068677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253935.45</v>
      </c>
      <c r="D1611" s="2">
        <v>0</v>
      </c>
      <c r="E1611" s="2">
        <v>0</v>
      </c>
      <c r="F1611" s="2">
        <v>0</v>
      </c>
      <c r="G1611" s="3">
        <f t="shared" si="70"/>
        <v>7871.9989500000001</v>
      </c>
      <c r="H1611" s="3">
        <f t="shared" si="71"/>
        <v>0.45000000001164153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1394405.9</v>
      </c>
      <c r="D1612" s="2">
        <v>0</v>
      </c>
      <c r="E1612" s="2">
        <v>0</v>
      </c>
      <c r="F1612" s="2">
        <v>0</v>
      </c>
      <c r="G1612" s="3">
        <f t="shared" si="70"/>
        <v>44620.988799999999</v>
      </c>
      <c r="H1612" s="3">
        <f t="shared" si="71"/>
        <v>0.10000000009313226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374022.41</v>
      </c>
      <c r="D1613" s="2">
        <v>0</v>
      </c>
      <c r="E1613" s="2">
        <v>0</v>
      </c>
      <c r="F1613" s="2">
        <v>0</v>
      </c>
      <c r="G1613" s="3">
        <f t="shared" si="70"/>
        <v>12342.739529999999</v>
      </c>
      <c r="H1613" s="3">
        <f t="shared" si="71"/>
        <v>0.40999999997438863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374022.41</v>
      </c>
      <c r="D1617" s="2">
        <v>0</v>
      </c>
      <c r="E1617" s="2">
        <v>0</v>
      </c>
      <c r="F1617" s="2">
        <v>0</v>
      </c>
      <c r="G1617" s="3">
        <f t="shared" si="70"/>
        <v>13838.829169999999</v>
      </c>
      <c r="H1617" s="3">
        <f t="shared" si="71"/>
        <v>0.40999999997438863</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150563.99</v>
      </c>
      <c r="D1619" s="2">
        <v>0</v>
      </c>
      <c r="E1619" s="2">
        <v>0</v>
      </c>
      <c r="F1619" s="2">
        <v>0</v>
      </c>
      <c r="G1619" s="3">
        <f>B1619/1000*C1619</f>
        <v>5871.9956099999999</v>
      </c>
      <c r="H1619" s="3">
        <f>ABS(C1619-ROUND(C1619,0))</f>
        <v>1.0000000009313226E-2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2907223.8199999994</v>
      </c>
      <c r="D1620" s="2">
        <v>0</v>
      </c>
      <c r="E1620" s="2">
        <v>0</v>
      </c>
      <c r="F1620" s="2">
        <v>0</v>
      </c>
      <c r="G1620" s="3">
        <f t="shared" si="70"/>
        <v>116288.95279999997</v>
      </c>
      <c r="H1620" s="3">
        <f t="shared" si="71"/>
        <v>0.18000000063329935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318909.09999999998</v>
      </c>
      <c r="D1621" s="2">
        <v>0</v>
      </c>
      <c r="E1621" s="2">
        <v>0</v>
      </c>
      <c r="F1621" s="2">
        <v>0</v>
      </c>
      <c r="G1621" s="3">
        <f t="shared" si="70"/>
        <v>13075.2731</v>
      </c>
      <c r="H1621" s="3">
        <f t="shared" si="71"/>
        <v>9.9999999976716936E-2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40623.25</v>
      </c>
      <c r="D1627" s="2">
        <v>0</v>
      </c>
      <c r="E1627" s="2">
        <v>0</v>
      </c>
      <c r="F1627" s="2">
        <v>0</v>
      </c>
      <c r="G1627" s="3">
        <f t="shared" si="70"/>
        <v>1909.2927500000001</v>
      </c>
      <c r="H1627" s="3">
        <f t="shared" si="71"/>
        <v>0.25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15295.5</v>
      </c>
      <c r="D1633" s="2">
        <v>0</v>
      </c>
      <c r="E1633" s="2">
        <v>0</v>
      </c>
      <c r="F1633" s="2">
        <v>0</v>
      </c>
      <c r="G1633" s="3">
        <f t="shared" si="70"/>
        <v>810.66149999999993</v>
      </c>
      <c r="H1633" s="3">
        <f t="shared" si="71"/>
        <v>0.5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13095.5</v>
      </c>
      <c r="D1634" s="2">
        <v>0</v>
      </c>
      <c r="E1634" s="2">
        <v>0</v>
      </c>
      <c r="F1634" s="2">
        <v>0</v>
      </c>
      <c r="G1634" s="3">
        <f t="shared" si="70"/>
        <v>707.15700000000004</v>
      </c>
      <c r="H1634" s="3">
        <f t="shared" si="71"/>
        <v>0.5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2200</v>
      </c>
      <c r="D1635" s="2">
        <v>0</v>
      </c>
      <c r="E1635" s="2">
        <v>0</v>
      </c>
      <c r="F1635" s="2">
        <v>0</v>
      </c>
      <c r="G1635" s="3">
        <f t="shared" si="70"/>
        <v>121</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380.19</v>
      </c>
      <c r="D1638" s="2">
        <v>0</v>
      </c>
      <c r="E1638" s="2">
        <v>0</v>
      </c>
      <c r="F1638" s="2">
        <v>0</v>
      </c>
      <c r="G1638" s="3">
        <f t="shared" si="70"/>
        <v>22.051020000000001</v>
      </c>
      <c r="H1638" s="3">
        <f t="shared" si="71"/>
        <v>0.18999999999999773</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380.19</v>
      </c>
      <c r="D1639" s="2">
        <v>0</v>
      </c>
      <c r="E1639" s="2">
        <v>0</v>
      </c>
      <c r="F1639" s="2">
        <v>0</v>
      </c>
      <c r="G1639" s="3">
        <f t="shared" si="70"/>
        <v>22.43121</v>
      </c>
      <c r="H1639" s="3">
        <f t="shared" si="71"/>
        <v>0.18999999999999773</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46.53</v>
      </c>
      <c r="D1643" s="2">
        <v>0</v>
      </c>
      <c r="E1643" s="2">
        <v>0</v>
      </c>
      <c r="F1643" s="2">
        <v>0</v>
      </c>
      <c r="G1643" s="3">
        <f t="shared" si="70"/>
        <v>2.9313899999999999</v>
      </c>
      <c r="H1643" s="3">
        <f t="shared" si="71"/>
        <v>0.46999999999999886</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46.53</v>
      </c>
      <c r="D1644" s="2">
        <v>0</v>
      </c>
      <c r="E1644" s="2">
        <v>0</v>
      </c>
      <c r="F1644" s="2">
        <v>0</v>
      </c>
      <c r="G1644" s="3">
        <f t="shared" si="70"/>
        <v>2.9779200000000001</v>
      </c>
      <c r="H1644" s="3">
        <f t="shared" si="71"/>
        <v>0.46999999999999886</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150</v>
      </c>
      <c r="D1648" s="2">
        <v>0</v>
      </c>
      <c r="E1648" s="2">
        <v>0</v>
      </c>
      <c r="F1648" s="2">
        <v>0</v>
      </c>
      <c r="G1648" s="3">
        <f t="shared" ref="G1648:G1652" si="72">B1648/1000*C1648</f>
        <v>10.200000000000001</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150</v>
      </c>
      <c r="D1649" s="2">
        <v>0</v>
      </c>
      <c r="E1649" s="2">
        <v>0</v>
      </c>
      <c r="F1649" s="2">
        <v>0</v>
      </c>
      <c r="G1649" s="3">
        <f t="shared" si="72"/>
        <v>10.350000000000001</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24751.03</v>
      </c>
      <c r="D1658" s="2">
        <v>0</v>
      </c>
      <c r="E1658" s="2">
        <v>0</v>
      </c>
      <c r="F1658" s="2">
        <v>0</v>
      </c>
      <c r="G1658" s="3">
        <f t="shared" si="70"/>
        <v>1930.58034</v>
      </c>
      <c r="H1658" s="3">
        <f t="shared" si="71"/>
        <v>2.9999999998835847E-2</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24751.03</v>
      </c>
      <c r="D1659" s="2">
        <v>0</v>
      </c>
      <c r="E1659" s="2">
        <v>0</v>
      </c>
      <c r="F1659" s="2">
        <v>0</v>
      </c>
      <c r="G1659" s="3">
        <f t="shared" si="70"/>
        <v>1955.3313699999999</v>
      </c>
      <c r="H1659" s="3">
        <f t="shared" si="71"/>
        <v>2.9999999998835847E-2</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206792.27</v>
      </c>
      <c r="D1668" s="2">
        <v>0</v>
      </c>
      <c r="E1668" s="2">
        <v>0</v>
      </c>
      <c r="F1668" s="2">
        <v>0</v>
      </c>
      <c r="G1668" s="3">
        <f t="shared" si="70"/>
        <v>18197.719759999996</v>
      </c>
      <c r="H1668" s="3">
        <f t="shared" si="71"/>
        <v>0.26999999998952262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60556.25</v>
      </c>
      <c r="D1669" s="2">
        <v>0</v>
      </c>
      <c r="E1669" s="2">
        <v>0</v>
      </c>
      <c r="F1669" s="2">
        <v>0</v>
      </c>
      <c r="G1669" s="3">
        <f t="shared" si="70"/>
        <v>5389.5062499999995</v>
      </c>
      <c r="H1669" s="3">
        <f t="shared" si="71"/>
        <v>0.25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146236.01999999999</v>
      </c>
      <c r="D1670" s="2">
        <v>0</v>
      </c>
      <c r="E1670" s="2">
        <v>0</v>
      </c>
      <c r="F1670" s="2">
        <v>0</v>
      </c>
      <c r="G1670" s="3">
        <f t="shared" si="70"/>
        <v>13161.241799999998</v>
      </c>
      <c r="H1670" s="3">
        <f t="shared" si="71"/>
        <v>1.9999999989522621E-2</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71493.58</v>
      </c>
      <c r="D1679" s="2">
        <v>0</v>
      </c>
      <c r="E1679" s="2">
        <v>0</v>
      </c>
      <c r="F1679" s="2">
        <v>0</v>
      </c>
      <c r="G1679" s="3">
        <f>B1679/1000*C1679</f>
        <v>7077.8644200000008</v>
      </c>
      <c r="H1679" s="3">
        <f>ABS(C1679-ROUND(C1679,0))</f>
        <v>0.41999999999825377</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2588314.7199999997</v>
      </c>
      <c r="D1680" s="2">
        <v>0</v>
      </c>
      <c r="E1680" s="2">
        <v>0</v>
      </c>
      <c r="F1680" s="2">
        <v>0</v>
      </c>
      <c r="G1680" s="3">
        <f t="shared" si="70"/>
        <v>258831.47199999998</v>
      </c>
      <c r="H1680" s="3">
        <f t="shared" si="71"/>
        <v>0.28000000026077032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363317.53</v>
      </c>
      <c r="D1682" s="2">
        <v>0</v>
      </c>
      <c r="E1682" s="2">
        <v>0</v>
      </c>
      <c r="F1682" s="2">
        <v>0</v>
      </c>
      <c r="G1682" s="3">
        <f t="shared" si="70"/>
        <v>37058.388059999997</v>
      </c>
      <c r="H1682" s="3">
        <f t="shared" si="71"/>
        <v>0.46999999997206032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710612.3</v>
      </c>
      <c r="D1683" s="2">
        <v>0</v>
      </c>
      <c r="E1683" s="2">
        <v>0</v>
      </c>
      <c r="F1683" s="2">
        <v>0</v>
      </c>
      <c r="G1683" s="3">
        <f t="shared" si="70"/>
        <v>73193.066900000005</v>
      </c>
      <c r="H1683" s="3">
        <f t="shared" si="71"/>
        <v>0.30000000004656613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1514384.89</v>
      </c>
      <c r="D1684" s="2">
        <v>0</v>
      </c>
      <c r="E1684" s="2">
        <v>0</v>
      </c>
      <c r="F1684" s="2">
        <v>0</v>
      </c>
      <c r="G1684" s="3">
        <f>B1684/1000*C1684</f>
        <v>157496.02855999998</v>
      </c>
      <c r="H1684" s="3">
        <f>ABS(C1684-ROUND(C1684,0))</f>
        <v>0.11000000010244548</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5" t="s">
        <v>1970</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7" t="s">
        <v>1972</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36276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5" t="s">
        <v>1976</v>
      </c>
      <c r="F7" s="379" t="s">
        <v>1977</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5"/>
      <c r="F8" s="359" t="s">
        <v>1980</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5"/>
      <c r="F9" s="373" t="s">
        <v>1981</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5"/>
      <c r="F10" s="359" t="s">
        <v>1982</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5"/>
      <c r="F11" s="371" t="s">
        <v>1983</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5"/>
      <c r="F12" s="369" t="s">
        <v>1984</v>
      </c>
      <c r="G12" s="370"/>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5"/>
      <c r="F13" s="342" t="s">
        <v>1988</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1977</v>
      </c>
      <c r="B17" s="349" t="str">
        <f>'PR-RAS'!B6</f>
        <v>PRIHODI POSLOVANJA (šifre 61+62+63+64+65+66+67+68)</v>
      </c>
      <c r="C17" s="350"/>
      <c r="D17" s="350"/>
      <c r="E17" s="350"/>
      <c r="F17" s="351"/>
      <c r="G17" s="28" t="str">
        <f>'PR-RAS'!C6</f>
        <v>6</v>
      </c>
      <c r="H17" s="275">
        <f>'PR-RAS'!D6</f>
        <v>2659062.02</v>
      </c>
      <c r="I17" s="275">
        <f>'PR-RAS'!E6</f>
        <v>1857733.9000000004</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1409795.8399999999</v>
      </c>
      <c r="I18" s="275">
        <f>'PR-RAS'!E152</f>
        <v>1353156.67</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631289.42999999924</v>
      </c>
      <c r="I20" s="275">
        <f>'PR-RAS'!E650</f>
        <v>1364965.73</v>
      </c>
      <c r="J20" s="5"/>
      <c r="K20" s="5"/>
      <c r="L20" s="5"/>
      <c r="M20" s="5"/>
      <c r="N20" s="5"/>
      <c r="O20" s="5"/>
      <c r="P20" s="5"/>
      <c r="Q20" s="5"/>
      <c r="R20" s="5"/>
      <c r="S20" s="5"/>
      <c r="T20" s="5"/>
      <c r="U20" s="5"/>
      <c r="V20" s="5"/>
      <c r="W20" s="5"/>
    </row>
    <row r="21" spans="1:23" ht="29.25" customHeight="1" x14ac:dyDescent="0.2">
      <c r="A21" s="200" t="s">
        <v>1989</v>
      </c>
      <c r="B21" s="346" t="s">
        <v>8</v>
      </c>
      <c r="C21" s="347"/>
      <c r="D21" s="347"/>
      <c r="E21" s="347"/>
      <c r="F21" s="348"/>
      <c r="G21" s="201" t="s">
        <v>9</v>
      </c>
      <c r="H21" s="265" t="s">
        <v>1990</v>
      </c>
      <c r="I21" s="266" t="s">
        <v>1991</v>
      </c>
      <c r="J21" s="5"/>
      <c r="K21" s="5"/>
      <c r="L21" s="5"/>
      <c r="M21" s="5"/>
      <c r="N21" s="5"/>
      <c r="O21" s="5"/>
      <c r="P21" s="5"/>
      <c r="Q21" s="5"/>
      <c r="R21" s="5"/>
      <c r="S21" s="5"/>
      <c r="T21" s="5"/>
      <c r="U21" s="5"/>
      <c r="V21" s="5"/>
      <c r="W21" s="5"/>
    </row>
    <row r="22" spans="1:23" ht="12.75" customHeight="1" x14ac:dyDescent="0.2">
      <c r="A22" s="366" t="s">
        <v>1980</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1992</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6" t="s">
        <v>8</v>
      </c>
      <c r="C32" s="347"/>
      <c r="D32" s="347"/>
      <c r="E32" s="347"/>
      <c r="F32" s="348"/>
      <c r="G32" s="201" t="s">
        <v>9</v>
      </c>
      <c r="H32" s="265" t="s">
        <v>1993</v>
      </c>
      <c r="I32" s="266" t="s">
        <v>1994</v>
      </c>
      <c r="J32" s="5"/>
      <c r="K32" s="5"/>
      <c r="L32" s="5"/>
      <c r="M32" s="5"/>
      <c r="N32" s="5"/>
      <c r="O32" s="5"/>
      <c r="P32" s="5"/>
      <c r="Q32" s="5"/>
      <c r="R32" s="5"/>
      <c r="S32" s="5"/>
      <c r="T32" s="5"/>
      <c r="U32" s="5"/>
      <c r="V32" s="5"/>
      <c r="W32" s="5"/>
    </row>
    <row r="33" spans="1:23" ht="12.75" customHeight="1" x14ac:dyDescent="0.2">
      <c r="A33" s="366" t="s">
        <v>1982</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6" t="s">
        <v>8</v>
      </c>
      <c r="C37" s="347"/>
      <c r="D37" s="347"/>
      <c r="E37" s="347"/>
      <c r="F37" s="348"/>
      <c r="G37" s="201" t="s">
        <v>9</v>
      </c>
      <c r="H37" s="265" t="s">
        <v>1990</v>
      </c>
      <c r="I37" s="266" t="s">
        <v>1951</v>
      </c>
      <c r="J37" s="5"/>
      <c r="K37" s="5"/>
      <c r="L37" s="5"/>
      <c r="M37" s="5"/>
      <c r="N37" s="5"/>
      <c r="O37" s="5"/>
      <c r="P37" s="5"/>
      <c r="Q37" s="5"/>
      <c r="R37" s="5"/>
      <c r="S37" s="5"/>
      <c r="T37" s="5"/>
      <c r="U37" s="5"/>
      <c r="V37" s="5"/>
      <c r="W37" s="5"/>
    </row>
    <row r="38" spans="1:23" ht="12.75" customHeight="1" x14ac:dyDescent="0.2">
      <c r="A38" s="366" t="s">
        <v>1983</v>
      </c>
      <c r="B38" s="349" t="str">
        <f>OBVEZE!B5</f>
        <v>Stanje obveza 1. siječnja (=stanju obveza iz Izvještaja o obvezama na 31. prosinca prethodne godine)</v>
      </c>
      <c r="C38" s="350"/>
      <c r="D38" s="350"/>
      <c r="E38" s="350"/>
      <c r="F38" s="351"/>
      <c r="G38" s="126" t="str">
        <f>OBVEZE!C5</f>
        <v>V001</v>
      </c>
      <c r="H38" s="275">
        <f>OBVEZE!D5</f>
        <v>1830554.71</v>
      </c>
      <c r="I38" s="275" t="s">
        <v>1995</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1995</v>
      </c>
      <c r="I39" s="275">
        <f>OBVEZE!D44</f>
        <v>2907223.8199999994</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1995</v>
      </c>
      <c r="I40" s="275">
        <f>OBVEZE!D45</f>
        <v>318909.09999999998</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1995</v>
      </c>
      <c r="I41" s="276">
        <f>OBVEZE!D104</f>
        <v>2588314.7199999997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275" zoomScaleNormal="100" workbookViewId="0">
      <selection activeCell="E298" sqref="E29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2659062.02</v>
      </c>
      <c r="E6" s="60">
        <f>E7+E43+E49+E82+E106+E125+E134+E140</f>
        <v>1857733.9000000004</v>
      </c>
      <c r="F6" s="45">
        <f t="shared" ref="F6:F132" si="0">IF(D6&lt;&gt;0,IF(E6/D6&gt;=100,"&gt;&gt;100",E6/D6*100),"-")</f>
        <v>69.864256118403759</v>
      </c>
    </row>
    <row r="7" spans="1:24" ht="12.75" customHeight="1" x14ac:dyDescent="0.2">
      <c r="A7" s="63">
        <v>61</v>
      </c>
      <c r="B7" s="220" t="s">
        <v>17</v>
      </c>
      <c r="C7" s="247" t="s">
        <v>18</v>
      </c>
      <c r="D7" s="60">
        <f>D8+D17+D23+D29+D36+D39</f>
        <v>525858.93000000005</v>
      </c>
      <c r="E7" s="60">
        <f>E8+E17+E23+E29+E36+E39</f>
        <v>542583.92000000004</v>
      </c>
      <c r="F7" s="45">
        <f t="shared" si="0"/>
        <v>103.18050888667042</v>
      </c>
    </row>
    <row r="8" spans="1:24" ht="12.75" customHeight="1" x14ac:dyDescent="0.2">
      <c r="A8" s="63">
        <v>611</v>
      </c>
      <c r="B8" s="220" t="s">
        <v>19</v>
      </c>
      <c r="C8" s="247" t="s">
        <v>20</v>
      </c>
      <c r="D8" s="60">
        <f>SUM(D9:D14)-D15-D16</f>
        <v>497572.32</v>
      </c>
      <c r="E8" s="60">
        <f>SUM(E9:E14)-E15-E16</f>
        <v>523649.39</v>
      </c>
      <c r="F8" s="45">
        <f t="shared" si="0"/>
        <v>105.24086026328796</v>
      </c>
    </row>
    <row r="9" spans="1:24" ht="12.75" customHeight="1" x14ac:dyDescent="0.2">
      <c r="A9" s="63">
        <v>6111</v>
      </c>
      <c r="B9" s="65" t="s">
        <v>21</v>
      </c>
      <c r="C9" s="247" t="s">
        <v>22</v>
      </c>
      <c r="D9" s="194">
        <v>525696.96</v>
      </c>
      <c r="E9" s="194">
        <v>645541.37</v>
      </c>
      <c r="F9" s="45">
        <f t="shared" si="0"/>
        <v>122.79724235042183</v>
      </c>
    </row>
    <row r="10" spans="1:24" ht="12.75" customHeight="1" x14ac:dyDescent="0.2">
      <c r="A10" s="63">
        <v>6112</v>
      </c>
      <c r="B10" s="65" t="s">
        <v>23</v>
      </c>
      <c r="C10" s="247" t="s">
        <v>24</v>
      </c>
      <c r="D10" s="194">
        <v>63909.56</v>
      </c>
      <c r="E10" s="194">
        <v>67394.98</v>
      </c>
      <c r="F10" s="45">
        <f t="shared" si="0"/>
        <v>105.45367547515583</v>
      </c>
    </row>
    <row r="11" spans="1:24" ht="12.75" customHeight="1" x14ac:dyDescent="0.2">
      <c r="A11" s="63">
        <v>6113</v>
      </c>
      <c r="B11" s="65" t="s">
        <v>25</v>
      </c>
      <c r="C11" s="247" t="s">
        <v>26</v>
      </c>
      <c r="D11" s="194">
        <v>25165.78</v>
      </c>
      <c r="E11" s="194">
        <v>23224.18</v>
      </c>
      <c r="F11" s="45">
        <f t="shared" si="0"/>
        <v>92.284761290927605</v>
      </c>
    </row>
    <row r="12" spans="1:24" ht="12.75" customHeight="1" x14ac:dyDescent="0.2">
      <c r="A12" s="63">
        <v>6114</v>
      </c>
      <c r="B12" s="65" t="s">
        <v>27</v>
      </c>
      <c r="C12" s="247" t="s">
        <v>28</v>
      </c>
      <c r="D12" s="194">
        <v>51889.85</v>
      </c>
      <c r="E12" s="194">
        <v>14980.28</v>
      </c>
      <c r="F12" s="45">
        <f t="shared" si="0"/>
        <v>28.869383896850735</v>
      </c>
    </row>
    <row r="13" spans="1:24" ht="12.75" customHeight="1" x14ac:dyDescent="0.2">
      <c r="A13" s="63">
        <v>6115</v>
      </c>
      <c r="B13" s="65" t="s">
        <v>29</v>
      </c>
      <c r="C13" s="247" t="s">
        <v>30</v>
      </c>
      <c r="D13" s="194">
        <v>57797.86</v>
      </c>
      <c r="E13" s="194">
        <v>24921.94</v>
      </c>
      <c r="F13" s="45">
        <f t="shared" si="0"/>
        <v>43.119139705172472</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226887.69</v>
      </c>
      <c r="E15" s="194">
        <v>252413.36</v>
      </c>
      <c r="F15" s="45">
        <f t="shared" si="0"/>
        <v>111.2503547459979</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22256</v>
      </c>
      <c r="E23" s="60">
        <f t="shared" si="2"/>
        <v>13330.67</v>
      </c>
      <c r="F23" s="45">
        <f t="shared" si="0"/>
        <v>59.896971603163195</v>
      </c>
    </row>
    <row r="24" spans="1:6" ht="12.75" customHeight="1" x14ac:dyDescent="0.2">
      <c r="A24" s="63">
        <v>6131</v>
      </c>
      <c r="B24" s="65" t="s">
        <v>51</v>
      </c>
      <c r="C24" s="247" t="s">
        <v>52</v>
      </c>
      <c r="D24" s="194">
        <v>85.13</v>
      </c>
      <c r="E24" s="194">
        <v>0</v>
      </c>
      <c r="F24" s="45">
        <f t="shared" si="0"/>
        <v>0</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22170.87</v>
      </c>
      <c r="E27" s="194">
        <v>13330.67</v>
      </c>
      <c r="F27" s="45">
        <f t="shared" si="0"/>
        <v>60.126959384092736</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6030.61</v>
      </c>
      <c r="E29" s="60">
        <f>SUM(E30:E35)</f>
        <v>5603.86</v>
      </c>
      <c r="F29" s="45">
        <f t="shared" si="0"/>
        <v>92.923601426721348</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5862.75</v>
      </c>
      <c r="E31" s="194">
        <v>5509.36</v>
      </c>
      <c r="F31" s="45">
        <f t="shared" si="0"/>
        <v>93.972282631870712</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167.86</v>
      </c>
      <c r="E33" s="194">
        <v>94.5</v>
      </c>
      <c r="F33" s="45">
        <f t="shared" si="0"/>
        <v>56.296914095079231</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1798563.32</v>
      </c>
      <c r="E49" s="60">
        <f>E50+E53+E58+E61+E64+E68+E71+E74+E77</f>
        <v>858686.78</v>
      </c>
      <c r="F49" s="45">
        <f t="shared" si="0"/>
        <v>47.742927393849001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1129204.6400000001</v>
      </c>
      <c r="E58" s="60">
        <f t="shared" si="9"/>
        <v>152646.71000000002</v>
      </c>
      <c r="F58" s="45">
        <f t="shared" si="0"/>
        <v>13.518073216560641</v>
      </c>
    </row>
    <row r="59" spans="1:6" ht="24" x14ac:dyDescent="0.2">
      <c r="A59" s="63">
        <v>6331</v>
      </c>
      <c r="B59" s="65" t="s">
        <v>121</v>
      </c>
      <c r="C59" s="247" t="s">
        <v>122</v>
      </c>
      <c r="D59" s="194">
        <v>65643.039999999994</v>
      </c>
      <c r="E59" s="194">
        <v>74352.990000000005</v>
      </c>
      <c r="F59" s="45">
        <f t="shared" si="0"/>
        <v>113.26865727120502</v>
      </c>
    </row>
    <row r="60" spans="1:6" ht="24" x14ac:dyDescent="0.2">
      <c r="A60" s="63">
        <v>6332</v>
      </c>
      <c r="B60" s="65" t="s">
        <v>123</v>
      </c>
      <c r="C60" s="247" t="s">
        <v>124</v>
      </c>
      <c r="D60" s="194">
        <v>1063561.6000000001</v>
      </c>
      <c r="E60" s="194">
        <v>78293.72</v>
      </c>
      <c r="F60" s="45">
        <f t="shared" si="0"/>
        <v>7.3614654760006379</v>
      </c>
    </row>
    <row r="61" spans="1:6" ht="12.75" customHeight="1" x14ac:dyDescent="0.2">
      <c r="A61" s="63">
        <v>634</v>
      </c>
      <c r="B61" s="65" t="s">
        <v>125</v>
      </c>
      <c r="C61" s="247" t="s">
        <v>126</v>
      </c>
      <c r="D61" s="60">
        <f t="shared" ref="D61:E61" si="10">SUM(D62:D63)</f>
        <v>205340.25</v>
      </c>
      <c r="E61" s="60">
        <f t="shared" si="10"/>
        <v>0</v>
      </c>
      <c r="F61" s="45">
        <f t="shared" si="0"/>
        <v>0</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205340.25</v>
      </c>
      <c r="E63" s="194">
        <v>0</v>
      </c>
      <c r="F63" s="45">
        <f t="shared" si="0"/>
        <v>0</v>
      </c>
    </row>
    <row r="64" spans="1:6" ht="24" x14ac:dyDescent="0.2">
      <c r="A64" s="63">
        <v>635</v>
      </c>
      <c r="B64" s="65" t="s">
        <v>131</v>
      </c>
      <c r="C64" s="247" t="s">
        <v>132</v>
      </c>
      <c r="D64" s="60">
        <f>SUM(D65:D67)</f>
        <v>399558.54</v>
      </c>
      <c r="E64" s="60">
        <f>SUM(E65:E67)</f>
        <v>402090.66</v>
      </c>
      <c r="F64" s="45">
        <f t="shared" si="0"/>
        <v>100.63372941546938</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399558.54</v>
      </c>
      <c r="E67" s="192">
        <v>402090.66</v>
      </c>
      <c r="F67" s="71">
        <f t="shared" si="0"/>
        <v>100.63372941546938</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64459.89</v>
      </c>
      <c r="E74" s="60">
        <f t="shared" si="13"/>
        <v>303949.41000000003</v>
      </c>
      <c r="F74" s="45">
        <f t="shared" si="0"/>
        <v>471.53262284499721</v>
      </c>
    </row>
    <row r="75" spans="1:6" ht="12.75" customHeight="1" x14ac:dyDescent="0.2">
      <c r="A75" s="63" t="s">
        <v>153</v>
      </c>
      <c r="B75" s="65" t="s">
        <v>154</v>
      </c>
      <c r="C75" s="247" t="s">
        <v>153</v>
      </c>
      <c r="D75" s="194">
        <v>0</v>
      </c>
      <c r="E75" s="194">
        <v>237448.34</v>
      </c>
      <c r="F75" s="45" t="str">
        <f t="shared" si="0"/>
        <v>-</v>
      </c>
    </row>
    <row r="76" spans="1:6" ht="12.75" customHeight="1" x14ac:dyDescent="0.2">
      <c r="A76" s="63" t="s">
        <v>155</v>
      </c>
      <c r="B76" s="65" t="s">
        <v>156</v>
      </c>
      <c r="C76" s="247" t="s">
        <v>155</v>
      </c>
      <c r="D76" s="194">
        <v>64459.89</v>
      </c>
      <c r="E76" s="194">
        <v>66501.070000000007</v>
      </c>
      <c r="F76" s="45">
        <f t="shared" si="0"/>
        <v>103.16658933175344</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38117.199999999997</v>
      </c>
      <c r="E82" s="60">
        <f t="shared" si="15"/>
        <v>24765.84</v>
      </c>
      <c r="F82" s="45">
        <f t="shared" si="0"/>
        <v>64.972873138635578</v>
      </c>
    </row>
    <row r="83" spans="1:6" ht="12.75" customHeight="1" x14ac:dyDescent="0.2">
      <c r="A83" s="63">
        <v>641</v>
      </c>
      <c r="B83" s="64" t="s">
        <v>169</v>
      </c>
      <c r="C83" s="247" t="s">
        <v>170</v>
      </c>
      <c r="D83" s="60">
        <f t="shared" ref="D83:E83" si="16">SUM(D84:D90)</f>
        <v>521.52</v>
      </c>
      <c r="E83" s="60">
        <f t="shared" si="16"/>
        <v>24.09</v>
      </c>
      <c r="F83" s="45">
        <f t="shared" si="0"/>
        <v>4.6191900598251268</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54.06</v>
      </c>
      <c r="E85" s="194">
        <v>15.66</v>
      </c>
      <c r="F85" s="45">
        <f t="shared" si="0"/>
        <v>28.967813540510544</v>
      </c>
    </row>
    <row r="86" spans="1:6" ht="12.75" customHeight="1" x14ac:dyDescent="0.2">
      <c r="A86" s="63">
        <v>6414</v>
      </c>
      <c r="B86" s="64" t="s">
        <v>175</v>
      </c>
      <c r="C86" s="247" t="s">
        <v>176</v>
      </c>
      <c r="D86" s="194">
        <v>467.46</v>
      </c>
      <c r="E86" s="194">
        <v>8.43</v>
      </c>
      <c r="F86" s="45">
        <f t="shared" si="0"/>
        <v>1.8033628545757925</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37595.68</v>
      </c>
      <c r="E91" s="60">
        <f t="shared" si="17"/>
        <v>24741.75</v>
      </c>
      <c r="F91" s="45">
        <f t="shared" si="0"/>
        <v>65.810087754763316</v>
      </c>
    </row>
    <row r="92" spans="1:6" ht="12.75" customHeight="1" x14ac:dyDescent="0.2">
      <c r="A92" s="63">
        <v>6421</v>
      </c>
      <c r="B92" s="64" t="s">
        <v>187</v>
      </c>
      <c r="C92" s="247" t="s">
        <v>188</v>
      </c>
      <c r="D92" s="194">
        <v>5972.53</v>
      </c>
      <c r="E92" s="194">
        <v>5972.53</v>
      </c>
      <c r="F92" s="45">
        <f t="shared" si="0"/>
        <v>100</v>
      </c>
    </row>
    <row r="93" spans="1:6" ht="12.75" customHeight="1" x14ac:dyDescent="0.2">
      <c r="A93" s="63">
        <v>6422</v>
      </c>
      <c r="B93" s="64" t="s">
        <v>189</v>
      </c>
      <c r="C93" s="247" t="s">
        <v>190</v>
      </c>
      <c r="D93" s="194">
        <v>6437.99</v>
      </c>
      <c r="E93" s="194">
        <v>3327.97</v>
      </c>
      <c r="F93" s="45">
        <f t="shared" si="0"/>
        <v>51.692686692585731</v>
      </c>
    </row>
    <row r="94" spans="1:6" ht="12.75" customHeight="1" x14ac:dyDescent="0.2">
      <c r="A94" s="63">
        <v>6423</v>
      </c>
      <c r="B94" s="64" t="s">
        <v>191</v>
      </c>
      <c r="C94" s="247" t="s">
        <v>192</v>
      </c>
      <c r="D94" s="194">
        <v>33.950000000000003</v>
      </c>
      <c r="E94" s="194">
        <v>22.95</v>
      </c>
      <c r="F94" s="45">
        <f t="shared" si="0"/>
        <v>67.599410898379958</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25151.21</v>
      </c>
      <c r="E97" s="194">
        <v>15418.3</v>
      </c>
      <c r="F97" s="45">
        <f t="shared" si="0"/>
        <v>61.30241845223351</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293766.78999999998</v>
      </c>
      <c r="E106" s="332">
        <f>E107+E112+E120+E124</f>
        <v>399456.83</v>
      </c>
      <c r="F106" s="71">
        <f t="shared" si="0"/>
        <v>135.97753170125188</v>
      </c>
    </row>
    <row r="107" spans="1:6" ht="12.75" customHeight="1" x14ac:dyDescent="0.2">
      <c r="A107" s="63">
        <v>651</v>
      </c>
      <c r="B107" s="64" t="s">
        <v>217</v>
      </c>
      <c r="C107" s="247" t="s">
        <v>218</v>
      </c>
      <c r="D107" s="60">
        <f t="shared" ref="D107:E107" si="19">SUM(D108:D111)</f>
        <v>16884.77</v>
      </c>
      <c r="E107" s="60">
        <f t="shared" si="19"/>
        <v>21968.65</v>
      </c>
      <c r="F107" s="45">
        <f t="shared" si="0"/>
        <v>130.10926414751282</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16884.77</v>
      </c>
      <c r="E109" s="194">
        <v>21968.65</v>
      </c>
      <c r="F109" s="45">
        <f t="shared" si="0"/>
        <v>130.10926414751282</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238045.59999999998</v>
      </c>
      <c r="E112" s="60">
        <f t="shared" si="20"/>
        <v>339480.75</v>
      </c>
      <c r="F112" s="45">
        <f t="shared" si="0"/>
        <v>142.61164667609904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234949.61</v>
      </c>
      <c r="E115" s="194">
        <v>300530.75</v>
      </c>
      <c r="F115" s="45">
        <f t="shared" si="0"/>
        <v>127.9128533135254</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3095.99</v>
      </c>
      <c r="E117" s="194">
        <v>38950</v>
      </c>
      <c r="F117" s="45">
        <f t="shared" si="0"/>
        <v>1258.0789989631751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38836.42</v>
      </c>
      <c r="E120" s="60">
        <f t="shared" si="21"/>
        <v>38007.43</v>
      </c>
      <c r="F120" s="45">
        <f t="shared" si="0"/>
        <v>97.865431468709019</v>
      </c>
    </row>
    <row r="121" spans="1:6" ht="12.75" customHeight="1" x14ac:dyDescent="0.2">
      <c r="A121" s="63">
        <v>6531</v>
      </c>
      <c r="B121" s="64" t="s">
        <v>245</v>
      </c>
      <c r="C121" s="247" t="s">
        <v>246</v>
      </c>
      <c r="D121" s="194">
        <v>2275.15</v>
      </c>
      <c r="E121" s="194">
        <v>2095.6</v>
      </c>
      <c r="F121" s="45">
        <f t="shared" si="0"/>
        <v>92.10821264532008</v>
      </c>
    </row>
    <row r="122" spans="1:6" ht="12.75" customHeight="1" x14ac:dyDescent="0.2">
      <c r="A122" s="63">
        <v>6532</v>
      </c>
      <c r="B122" s="64" t="s">
        <v>247</v>
      </c>
      <c r="C122" s="247" t="s">
        <v>248</v>
      </c>
      <c r="D122" s="194">
        <v>36561.269999999997</v>
      </c>
      <c r="E122" s="194">
        <v>35911.83</v>
      </c>
      <c r="F122" s="45">
        <f t="shared" si="0"/>
        <v>98.223694089401164</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2755.78</v>
      </c>
      <c r="E125" s="60">
        <f t="shared" si="22"/>
        <v>32240.530000000002</v>
      </c>
      <c r="F125" s="45">
        <f t="shared" si="0"/>
        <v>1169.9239416789439</v>
      </c>
    </row>
    <row r="126" spans="1:6" ht="12.75" customHeight="1" x14ac:dyDescent="0.2">
      <c r="A126" s="63">
        <v>661</v>
      </c>
      <c r="B126" s="65" t="s">
        <v>255</v>
      </c>
      <c r="C126" s="247" t="s">
        <v>256</v>
      </c>
      <c r="D126" s="60">
        <f t="shared" ref="D126:E126" si="23">SUM(D127:D128)</f>
        <v>2755.78</v>
      </c>
      <c r="E126" s="60">
        <f t="shared" si="23"/>
        <v>1419.5800000000002</v>
      </c>
      <c r="F126" s="45">
        <f t="shared" si="0"/>
        <v>51.512820326731457</v>
      </c>
    </row>
    <row r="127" spans="1:6" ht="12.75" customHeight="1" x14ac:dyDescent="0.2">
      <c r="A127" s="63">
        <v>6614</v>
      </c>
      <c r="B127" s="65" t="s">
        <v>257</v>
      </c>
      <c r="C127" s="247" t="s">
        <v>258</v>
      </c>
      <c r="D127" s="194">
        <v>0</v>
      </c>
      <c r="E127" s="194">
        <v>15.65</v>
      </c>
      <c r="F127" s="45" t="str">
        <f t="shared" si="0"/>
        <v>-</v>
      </c>
    </row>
    <row r="128" spans="1:6" ht="12.75" customHeight="1" x14ac:dyDescent="0.2">
      <c r="A128" s="63">
        <v>6615</v>
      </c>
      <c r="B128" s="65" t="s">
        <v>259</v>
      </c>
      <c r="C128" s="247" t="s">
        <v>260</v>
      </c>
      <c r="D128" s="194">
        <v>2755.78</v>
      </c>
      <c r="E128" s="194">
        <v>1403.93</v>
      </c>
      <c r="F128" s="45">
        <f t="shared" si="0"/>
        <v>50.944923034494771</v>
      </c>
    </row>
    <row r="129" spans="1:6" ht="36" x14ac:dyDescent="0.2">
      <c r="A129" s="63">
        <v>663</v>
      </c>
      <c r="B129" s="182" t="s">
        <v>261</v>
      </c>
      <c r="C129" s="247" t="s">
        <v>262</v>
      </c>
      <c r="D129" s="60">
        <f t="shared" ref="D129:E129" si="24">SUM(D130:D133)</f>
        <v>0</v>
      </c>
      <c r="E129" s="60">
        <f t="shared" si="24"/>
        <v>30820.95</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30820.95</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1409795.8399999999</v>
      </c>
      <c r="E152" s="60">
        <f>E153+E164+E202+E221+E230+E262+E273</f>
        <v>1353156.67</v>
      </c>
      <c r="F152" s="45">
        <f t="shared" si="26"/>
        <v>95.982455871057198</v>
      </c>
    </row>
    <row r="153" spans="1:6" ht="12.75" customHeight="1" x14ac:dyDescent="0.2">
      <c r="A153" s="63">
        <v>31</v>
      </c>
      <c r="B153" s="64" t="s">
        <v>308</v>
      </c>
      <c r="C153" s="247" t="s">
        <v>309</v>
      </c>
      <c r="D153" s="60">
        <f t="shared" ref="D153:E153" si="30">D154+D159+D160</f>
        <v>357132.12</v>
      </c>
      <c r="E153" s="60">
        <f t="shared" si="30"/>
        <v>598158</v>
      </c>
      <c r="F153" s="45">
        <f t="shared" si="26"/>
        <v>167.48927539757557</v>
      </c>
    </row>
    <row r="154" spans="1:6" ht="12.75" customHeight="1" x14ac:dyDescent="0.2">
      <c r="A154" s="63">
        <v>311</v>
      </c>
      <c r="B154" s="64" t="s">
        <v>310</v>
      </c>
      <c r="C154" s="247" t="s">
        <v>311</v>
      </c>
      <c r="D154" s="60">
        <f t="shared" ref="D154:E154" si="31">SUM(D155:D158)</f>
        <v>285394.64</v>
      </c>
      <c r="E154" s="60">
        <f t="shared" si="31"/>
        <v>488066.54</v>
      </c>
      <c r="F154" s="45">
        <f t="shared" si="26"/>
        <v>171.0146133087853</v>
      </c>
    </row>
    <row r="155" spans="1:6" ht="12.75" customHeight="1" x14ac:dyDescent="0.2">
      <c r="A155" s="63">
        <v>3111</v>
      </c>
      <c r="B155" s="64" t="s">
        <v>312</v>
      </c>
      <c r="C155" s="247" t="s">
        <v>313</v>
      </c>
      <c r="D155" s="194">
        <v>285394.64</v>
      </c>
      <c r="E155" s="194">
        <v>472166.54</v>
      </c>
      <c r="F155" s="45">
        <f t="shared" si="26"/>
        <v>165.44338043629691</v>
      </c>
    </row>
    <row r="156" spans="1:6" ht="12.75" customHeight="1" x14ac:dyDescent="0.2">
      <c r="A156" s="63">
        <v>3112</v>
      </c>
      <c r="B156" s="64" t="s">
        <v>314</v>
      </c>
      <c r="C156" s="247" t="s">
        <v>315</v>
      </c>
      <c r="D156" s="194">
        <v>0</v>
      </c>
      <c r="E156" s="194">
        <v>15900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24736.98</v>
      </c>
      <c r="E159" s="194">
        <v>32183.98</v>
      </c>
      <c r="F159" s="45">
        <f t="shared" si="26"/>
        <v>130.10472579918812</v>
      </c>
    </row>
    <row r="160" spans="1:6" ht="12.75" customHeight="1" x14ac:dyDescent="0.2">
      <c r="A160" s="63">
        <v>313</v>
      </c>
      <c r="B160" s="65" t="s">
        <v>322</v>
      </c>
      <c r="C160" s="247" t="s">
        <v>323</v>
      </c>
      <c r="D160" s="60">
        <f t="shared" ref="D160:E160" si="32">SUM(D161:D163)</f>
        <v>47000.5</v>
      </c>
      <c r="E160" s="60">
        <f t="shared" si="32"/>
        <v>77907.48</v>
      </c>
      <c r="F160" s="45">
        <f t="shared" si="26"/>
        <v>165.75883235284729</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47000.5</v>
      </c>
      <c r="E162" s="194">
        <v>77907.48</v>
      </c>
      <c r="F162" s="45">
        <f t="shared" si="26"/>
        <v>165.75883235284729</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571437.63</v>
      </c>
      <c r="E164" s="60">
        <f>E165+E170+E178+E188+E189+E194</f>
        <v>451247.34</v>
      </c>
      <c r="F164" s="45">
        <f t="shared" si="26"/>
        <v>78.967032675114524</v>
      </c>
    </row>
    <row r="165" spans="1:6" ht="12.75" customHeight="1" x14ac:dyDescent="0.2">
      <c r="A165" s="63">
        <v>321</v>
      </c>
      <c r="B165" s="64" t="s">
        <v>332</v>
      </c>
      <c r="C165" s="247" t="s">
        <v>333</v>
      </c>
      <c r="D165" s="60">
        <f t="shared" ref="D165:E165" si="33">SUM(D166:D169)</f>
        <v>16633.05</v>
      </c>
      <c r="E165" s="60">
        <f t="shared" si="33"/>
        <v>14414.779999999999</v>
      </c>
      <c r="F165" s="45">
        <f t="shared" si="26"/>
        <v>86.663480239643349</v>
      </c>
    </row>
    <row r="166" spans="1:6" ht="12.75" customHeight="1" x14ac:dyDescent="0.2">
      <c r="A166" s="63">
        <v>3211</v>
      </c>
      <c r="B166" s="64" t="s">
        <v>334</v>
      </c>
      <c r="C166" s="247" t="s">
        <v>335</v>
      </c>
      <c r="D166" s="194">
        <v>1586</v>
      </c>
      <c r="E166" s="194">
        <v>1420.79</v>
      </c>
      <c r="F166" s="45">
        <f t="shared" si="26"/>
        <v>89.583228247162666</v>
      </c>
    </row>
    <row r="167" spans="1:6" ht="12.75" customHeight="1" x14ac:dyDescent="0.2">
      <c r="A167" s="63">
        <v>3212</v>
      </c>
      <c r="B167" s="64" t="s">
        <v>336</v>
      </c>
      <c r="C167" s="247" t="s">
        <v>337</v>
      </c>
      <c r="D167" s="194">
        <v>3327.21</v>
      </c>
      <c r="E167" s="194">
        <v>6730.92</v>
      </c>
      <c r="F167" s="45">
        <f t="shared" si="26"/>
        <v>202.29922367388892</v>
      </c>
    </row>
    <row r="168" spans="1:6" ht="12.75" customHeight="1" x14ac:dyDescent="0.2">
      <c r="A168" s="63">
        <v>3213</v>
      </c>
      <c r="B168" s="64" t="s">
        <v>338</v>
      </c>
      <c r="C168" s="247" t="s">
        <v>339</v>
      </c>
      <c r="D168" s="194">
        <v>2492.5</v>
      </c>
      <c r="E168" s="194">
        <v>1193.95</v>
      </c>
      <c r="F168" s="45">
        <f t="shared" si="26"/>
        <v>47.90170511534604</v>
      </c>
    </row>
    <row r="169" spans="1:6" ht="12.75" customHeight="1" x14ac:dyDescent="0.2">
      <c r="A169" s="63">
        <v>3214</v>
      </c>
      <c r="B169" s="64" t="s">
        <v>340</v>
      </c>
      <c r="C169" s="247" t="s">
        <v>341</v>
      </c>
      <c r="D169" s="194">
        <v>9227.34</v>
      </c>
      <c r="E169" s="194">
        <v>5069.12</v>
      </c>
      <c r="F169" s="45">
        <f t="shared" si="26"/>
        <v>54.935875344357086</v>
      </c>
    </row>
    <row r="170" spans="1:6" ht="12.75" customHeight="1" x14ac:dyDescent="0.2">
      <c r="A170" s="63">
        <v>322</v>
      </c>
      <c r="B170" s="64" t="s">
        <v>342</v>
      </c>
      <c r="C170" s="247" t="s">
        <v>343</v>
      </c>
      <c r="D170" s="60">
        <f t="shared" ref="D170:E170" si="34">SUM(D171:D177)</f>
        <v>40644.44</v>
      </c>
      <c r="E170" s="60">
        <f t="shared" si="34"/>
        <v>52684.110000000008</v>
      </c>
      <c r="F170" s="45">
        <f t="shared" si="26"/>
        <v>129.62193598927678</v>
      </c>
    </row>
    <row r="171" spans="1:6" ht="12.75" customHeight="1" x14ac:dyDescent="0.2">
      <c r="A171" s="63">
        <v>3221</v>
      </c>
      <c r="B171" s="64" t="s">
        <v>344</v>
      </c>
      <c r="C171" s="247" t="s">
        <v>345</v>
      </c>
      <c r="D171" s="194">
        <v>3800.27</v>
      </c>
      <c r="E171" s="194">
        <v>6916.15</v>
      </c>
      <c r="F171" s="45">
        <f t="shared" si="26"/>
        <v>181.99101642778012</v>
      </c>
    </row>
    <row r="172" spans="1:6" ht="12.75" customHeight="1" x14ac:dyDescent="0.2">
      <c r="A172" s="63">
        <v>3222</v>
      </c>
      <c r="B172" s="64" t="s">
        <v>346</v>
      </c>
      <c r="C172" s="247" t="s">
        <v>347</v>
      </c>
      <c r="D172" s="194">
        <v>581.86</v>
      </c>
      <c r="E172" s="194">
        <v>7296.8</v>
      </c>
      <c r="F172" s="45">
        <f t="shared" si="26"/>
        <v>1254.0473653456156</v>
      </c>
    </row>
    <row r="173" spans="1:6" ht="12.75" customHeight="1" x14ac:dyDescent="0.2">
      <c r="A173" s="63">
        <v>3223</v>
      </c>
      <c r="B173" s="65" t="s">
        <v>348</v>
      </c>
      <c r="C173" s="247" t="s">
        <v>349</v>
      </c>
      <c r="D173" s="194">
        <v>26686.080000000002</v>
      </c>
      <c r="E173" s="194">
        <v>33079.68</v>
      </c>
      <c r="F173" s="45">
        <f t="shared" si="26"/>
        <v>123.95855816965249</v>
      </c>
    </row>
    <row r="174" spans="1:6" ht="12.75" customHeight="1" x14ac:dyDescent="0.2">
      <c r="A174" s="63">
        <v>3224</v>
      </c>
      <c r="B174" s="65" t="s">
        <v>350</v>
      </c>
      <c r="C174" s="247" t="s">
        <v>351</v>
      </c>
      <c r="D174" s="194">
        <v>9517.23</v>
      </c>
      <c r="E174" s="194">
        <v>4837.63</v>
      </c>
      <c r="F174" s="45">
        <f t="shared" si="26"/>
        <v>50.83023106513135</v>
      </c>
    </row>
    <row r="175" spans="1:6" ht="12.75" customHeight="1" x14ac:dyDescent="0.2">
      <c r="A175" s="63">
        <v>3225</v>
      </c>
      <c r="B175" s="65" t="s">
        <v>352</v>
      </c>
      <c r="C175" s="247" t="s">
        <v>353</v>
      </c>
      <c r="D175" s="194">
        <v>59</v>
      </c>
      <c r="E175" s="194">
        <v>408.91</v>
      </c>
      <c r="F175" s="45">
        <f t="shared" si="26"/>
        <v>693.06779661016958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144.94</v>
      </c>
      <c r="F177" s="45" t="str">
        <f t="shared" si="26"/>
        <v>-</v>
      </c>
    </row>
    <row r="178" spans="1:6" ht="12.75" customHeight="1" x14ac:dyDescent="0.2">
      <c r="A178" s="63">
        <v>323</v>
      </c>
      <c r="B178" s="65" t="s">
        <v>358</v>
      </c>
      <c r="C178" s="247" t="s">
        <v>359</v>
      </c>
      <c r="D178" s="60">
        <f t="shared" ref="D178:E178" si="35">SUM(D179:D187)</f>
        <v>439301.08999999997</v>
      </c>
      <c r="E178" s="60">
        <f t="shared" si="35"/>
        <v>264344.85000000003</v>
      </c>
      <c r="F178" s="45">
        <f t="shared" si="26"/>
        <v>60.173957228287335</v>
      </c>
    </row>
    <row r="179" spans="1:6" ht="12.75" customHeight="1" x14ac:dyDescent="0.2">
      <c r="A179" s="63">
        <v>3231</v>
      </c>
      <c r="B179" s="65" t="s">
        <v>360</v>
      </c>
      <c r="C179" s="247" t="s">
        <v>361</v>
      </c>
      <c r="D179" s="194">
        <v>3742.71</v>
      </c>
      <c r="E179" s="194">
        <v>5809.93</v>
      </c>
      <c r="F179" s="45">
        <f t="shared" si="26"/>
        <v>155.23324008539268</v>
      </c>
    </row>
    <row r="180" spans="1:6" ht="12.75" customHeight="1" x14ac:dyDescent="0.2">
      <c r="A180" s="63">
        <v>3232</v>
      </c>
      <c r="B180" s="65" t="s">
        <v>362</v>
      </c>
      <c r="C180" s="247" t="s">
        <v>363</v>
      </c>
      <c r="D180" s="194">
        <v>111870.92</v>
      </c>
      <c r="E180" s="194">
        <v>75424.92</v>
      </c>
      <c r="F180" s="45">
        <f t="shared" si="26"/>
        <v>67.421381713853791</v>
      </c>
    </row>
    <row r="181" spans="1:6" ht="12.75" customHeight="1" x14ac:dyDescent="0.2">
      <c r="A181" s="63">
        <v>3233</v>
      </c>
      <c r="B181" s="65" t="s">
        <v>364</v>
      </c>
      <c r="C181" s="247" t="s">
        <v>365</v>
      </c>
      <c r="D181" s="194">
        <v>10433.4</v>
      </c>
      <c r="E181" s="194">
        <v>16569.82</v>
      </c>
      <c r="F181" s="45">
        <f t="shared" si="26"/>
        <v>158.81515134088599</v>
      </c>
    </row>
    <row r="182" spans="1:6" ht="12.75" customHeight="1" x14ac:dyDescent="0.2">
      <c r="A182" s="63">
        <v>3234</v>
      </c>
      <c r="B182" s="65" t="s">
        <v>366</v>
      </c>
      <c r="C182" s="247" t="s">
        <v>367</v>
      </c>
      <c r="D182" s="194">
        <v>208547.22</v>
      </c>
      <c r="E182" s="194">
        <v>49866.69</v>
      </c>
      <c r="F182" s="45">
        <f t="shared" si="26"/>
        <v>23.911462353705794</v>
      </c>
    </row>
    <row r="183" spans="1:6" ht="12.75" customHeight="1" x14ac:dyDescent="0.2">
      <c r="A183" s="63">
        <v>3235</v>
      </c>
      <c r="B183" s="64" t="s">
        <v>368</v>
      </c>
      <c r="C183" s="247" t="s">
        <v>369</v>
      </c>
      <c r="D183" s="194">
        <v>7304.6</v>
      </c>
      <c r="E183" s="194">
        <v>4658.4799999999996</v>
      </c>
      <c r="F183" s="45">
        <f t="shared" si="26"/>
        <v>63.774607781398018</v>
      </c>
    </row>
    <row r="184" spans="1:6" ht="12.75" customHeight="1" x14ac:dyDescent="0.2">
      <c r="A184" s="63">
        <v>3236</v>
      </c>
      <c r="B184" s="64" t="s">
        <v>370</v>
      </c>
      <c r="C184" s="247" t="s">
        <v>371</v>
      </c>
      <c r="D184" s="194">
        <v>3571.81</v>
      </c>
      <c r="E184" s="194">
        <v>5778.31</v>
      </c>
      <c r="F184" s="45">
        <f t="shared" si="26"/>
        <v>161.77540238702508</v>
      </c>
    </row>
    <row r="185" spans="1:6" ht="12.75" customHeight="1" x14ac:dyDescent="0.2">
      <c r="A185" s="63">
        <v>3237</v>
      </c>
      <c r="B185" s="64" t="s">
        <v>372</v>
      </c>
      <c r="C185" s="247" t="s">
        <v>373</v>
      </c>
      <c r="D185" s="194">
        <v>62089.55</v>
      </c>
      <c r="E185" s="194">
        <v>59055.41</v>
      </c>
      <c r="F185" s="45">
        <f t="shared" si="26"/>
        <v>95.113283958411685</v>
      </c>
    </row>
    <row r="186" spans="1:6" ht="12.75" customHeight="1" x14ac:dyDescent="0.2">
      <c r="A186" s="63">
        <v>3238</v>
      </c>
      <c r="B186" s="64" t="s">
        <v>374</v>
      </c>
      <c r="C186" s="247" t="s">
        <v>375</v>
      </c>
      <c r="D186" s="194">
        <v>0</v>
      </c>
      <c r="E186" s="194">
        <v>1102.5</v>
      </c>
      <c r="F186" s="45" t="str">
        <f t="shared" si="26"/>
        <v>-</v>
      </c>
    </row>
    <row r="187" spans="1:6" ht="12.75" customHeight="1" x14ac:dyDescent="0.2">
      <c r="A187" s="63">
        <v>3239</v>
      </c>
      <c r="B187" s="64" t="s">
        <v>376</v>
      </c>
      <c r="C187" s="247" t="s">
        <v>377</v>
      </c>
      <c r="D187" s="194">
        <v>31740.880000000001</v>
      </c>
      <c r="E187" s="194">
        <v>46078.79</v>
      </c>
      <c r="F187" s="45">
        <f t="shared" si="26"/>
        <v>145.17174697109846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74859.05</v>
      </c>
      <c r="E194" s="60">
        <f t="shared" si="36"/>
        <v>119803.59999999999</v>
      </c>
      <c r="F194" s="45">
        <f t="shared" si="26"/>
        <v>160.0388997723054</v>
      </c>
    </row>
    <row r="195" spans="1:6" ht="12.75" customHeight="1" x14ac:dyDescent="0.2">
      <c r="A195" s="63">
        <v>3291</v>
      </c>
      <c r="B195" s="183" t="s">
        <v>392</v>
      </c>
      <c r="C195" s="247" t="s">
        <v>393</v>
      </c>
      <c r="D195" s="194">
        <v>673.77</v>
      </c>
      <c r="E195" s="194">
        <v>891.72</v>
      </c>
      <c r="F195" s="45">
        <f t="shared" si="26"/>
        <v>132.34783383053565</v>
      </c>
    </row>
    <row r="196" spans="1:6" ht="12.75" customHeight="1" x14ac:dyDescent="0.2">
      <c r="A196" s="63">
        <v>3292</v>
      </c>
      <c r="B196" s="64" t="s">
        <v>394</v>
      </c>
      <c r="C196" s="247" t="s">
        <v>395</v>
      </c>
      <c r="D196" s="194">
        <v>12740.24</v>
      </c>
      <c r="E196" s="194">
        <v>13664.34</v>
      </c>
      <c r="F196" s="45">
        <f t="shared" si="26"/>
        <v>107.25339554042938</v>
      </c>
    </row>
    <row r="197" spans="1:6" ht="12.75" customHeight="1" x14ac:dyDescent="0.2">
      <c r="A197" s="63">
        <v>3293</v>
      </c>
      <c r="B197" s="64" t="s">
        <v>396</v>
      </c>
      <c r="C197" s="247" t="s">
        <v>397</v>
      </c>
      <c r="D197" s="194">
        <v>10584.4</v>
      </c>
      <c r="E197" s="194">
        <v>1563.46</v>
      </c>
      <c r="F197" s="45">
        <f t="shared" si="26"/>
        <v>14.771361626544726</v>
      </c>
    </row>
    <row r="198" spans="1:6" ht="12.75" customHeight="1" x14ac:dyDescent="0.2">
      <c r="A198" s="63">
        <v>3294</v>
      </c>
      <c r="B198" s="64" t="s">
        <v>398</v>
      </c>
      <c r="C198" s="247" t="s">
        <v>399</v>
      </c>
      <c r="D198" s="194">
        <v>7388.82</v>
      </c>
      <c r="E198" s="194">
        <v>5495.43</v>
      </c>
      <c r="F198" s="45">
        <f t="shared" si="26"/>
        <v>74.374934021941257</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43471.82</v>
      </c>
      <c r="E201" s="194">
        <v>98188.65</v>
      </c>
      <c r="F201" s="45">
        <f t="shared" si="26"/>
        <v>225.86735498996822</v>
      </c>
    </row>
    <row r="202" spans="1:6" ht="12.75" customHeight="1" x14ac:dyDescent="0.2">
      <c r="A202" s="63">
        <v>34</v>
      </c>
      <c r="B202" s="183" t="s">
        <v>406</v>
      </c>
      <c r="C202" s="247" t="s">
        <v>407</v>
      </c>
      <c r="D202" s="60">
        <f t="shared" ref="D202:E202" si="37">D203+D208+D216</f>
        <v>23702.400000000001</v>
      </c>
      <c r="E202" s="60">
        <f t="shared" si="37"/>
        <v>20888.240000000002</v>
      </c>
      <c r="F202" s="45">
        <f t="shared" si="26"/>
        <v>88.127109491021997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20460.400000000001</v>
      </c>
      <c r="E208" s="60">
        <f t="shared" si="39"/>
        <v>15826.68</v>
      </c>
      <c r="F208" s="45">
        <f t="shared" si="26"/>
        <v>77.352739926883146</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20460.400000000001</v>
      </c>
      <c r="E211" s="194">
        <v>15826.68</v>
      </c>
      <c r="F211" s="45">
        <f t="shared" si="26"/>
        <v>77.352739926883146</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3242</v>
      </c>
      <c r="E216" s="60">
        <f t="shared" si="40"/>
        <v>5061.5600000000004</v>
      </c>
      <c r="F216" s="45">
        <f t="shared" si="26"/>
        <v>156.12461443553363</v>
      </c>
    </row>
    <row r="217" spans="1:6" ht="12.75" customHeight="1" x14ac:dyDescent="0.2">
      <c r="A217" s="63">
        <v>3431</v>
      </c>
      <c r="B217" s="182" t="s">
        <v>436</v>
      </c>
      <c r="C217" s="247" t="s">
        <v>437</v>
      </c>
      <c r="D217" s="194">
        <v>3242</v>
      </c>
      <c r="E217" s="194">
        <v>5061.5600000000004</v>
      </c>
      <c r="F217" s="45">
        <f t="shared" si="26"/>
        <v>156.12461443553363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74618</v>
      </c>
      <c r="E221" s="60">
        <f t="shared" si="41"/>
        <v>50566.66</v>
      </c>
      <c r="F221" s="45">
        <f t="shared" si="26"/>
        <v>67.767375164169508</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74618</v>
      </c>
      <c r="E225" s="60">
        <f t="shared" si="43"/>
        <v>50566.66</v>
      </c>
      <c r="F225" s="45">
        <f t="shared" si="26"/>
        <v>67.767375164169508</v>
      </c>
    </row>
    <row r="226" spans="1:6" ht="12.75" customHeight="1" x14ac:dyDescent="0.2">
      <c r="A226" s="63">
        <v>3521</v>
      </c>
      <c r="B226" s="65" t="s">
        <v>454</v>
      </c>
      <c r="C226" s="247" t="s">
        <v>455</v>
      </c>
      <c r="D226" s="194">
        <v>0</v>
      </c>
      <c r="E226" s="194">
        <v>179.16</v>
      </c>
      <c r="F226" s="45" t="str">
        <f t="shared" si="26"/>
        <v>-</v>
      </c>
    </row>
    <row r="227" spans="1:6" ht="12.75" customHeight="1" x14ac:dyDescent="0.2">
      <c r="A227" s="63">
        <v>3522</v>
      </c>
      <c r="B227" s="65" t="s">
        <v>456</v>
      </c>
      <c r="C227" s="247" t="s">
        <v>457</v>
      </c>
      <c r="D227" s="194">
        <v>74618</v>
      </c>
      <c r="E227" s="194">
        <v>50387.5</v>
      </c>
      <c r="F227" s="45">
        <f t="shared" si="26"/>
        <v>67.527272239942107</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28196.38</v>
      </c>
      <c r="E230" s="60">
        <f>E231+E234+E237+E242+E246+E250+E254+E257</f>
        <v>4365</v>
      </c>
      <c r="F230" s="45">
        <f t="shared" ref="F230:F245" si="44">IF(D230&lt;&gt;0,IF(E230/D230&gt;=100,"&gt;&gt;100",E230/D230*100),"-")</f>
        <v>15.480710644416057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4405.38</v>
      </c>
      <c r="E237" s="60">
        <f t="shared" si="47"/>
        <v>1800</v>
      </c>
      <c r="F237" s="45">
        <f t="shared" si="44"/>
        <v>40.859131334867818</v>
      </c>
    </row>
    <row r="238" spans="1:6" ht="12" x14ac:dyDescent="0.2">
      <c r="A238" s="63">
        <v>3631</v>
      </c>
      <c r="B238" s="65" t="s">
        <v>478</v>
      </c>
      <c r="C238" s="247" t="s">
        <v>479</v>
      </c>
      <c r="D238" s="194">
        <v>4405.38</v>
      </c>
      <c r="E238" s="194">
        <v>1800</v>
      </c>
      <c r="F238" s="45">
        <f t="shared" si="44"/>
        <v>40.859131334867818</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23791</v>
      </c>
      <c r="E246" s="60">
        <f t="shared" si="48"/>
        <v>2565</v>
      </c>
      <c r="F246" s="45">
        <f t="shared" ref="F246:F249" si="49">IF(D246&lt;&gt;0,IF(E246/D246&gt;=100,"&gt;&gt;100",E246/D246*100),"-")</f>
        <v>10.781387919801606</v>
      </c>
    </row>
    <row r="247" spans="1:6" ht="12.75" customHeight="1" x14ac:dyDescent="0.2">
      <c r="A247" s="63" t="s">
        <v>493</v>
      </c>
      <c r="B247" s="64" t="s">
        <v>494</v>
      </c>
      <c r="C247" s="247" t="s">
        <v>493</v>
      </c>
      <c r="D247" s="194">
        <v>18791</v>
      </c>
      <c r="E247" s="194">
        <v>2565</v>
      </c>
      <c r="F247" s="45">
        <f t="shared" si="49"/>
        <v>13.650151668351871</v>
      </c>
    </row>
    <row r="248" spans="1:6" ht="12.75" customHeight="1" x14ac:dyDescent="0.2">
      <c r="A248" s="63" t="s">
        <v>495</v>
      </c>
      <c r="B248" s="64" t="s">
        <v>496</v>
      </c>
      <c r="C248" s="247" t="s">
        <v>495</v>
      </c>
      <c r="D248" s="194">
        <v>5000</v>
      </c>
      <c r="E248" s="194">
        <v>0</v>
      </c>
      <c r="F248" s="45">
        <f t="shared" si="49"/>
        <v>0</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155303.9</v>
      </c>
      <c r="E262" s="60">
        <f t="shared" si="55"/>
        <v>79186.97</v>
      </c>
      <c r="F262" s="45">
        <f t="shared" ref="F262:F268" si="56">IF(D262&lt;&gt;0,IF(E262/D262&gt;=100,"&gt;&gt;100",E262/D262*100),"-")</f>
        <v>50.988397586924741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155303.9</v>
      </c>
      <c r="E269" s="60">
        <f t="shared" si="58"/>
        <v>79186.97</v>
      </c>
      <c r="F269" s="45">
        <f t="shared" ref="F269:F272" si="59">IF(D269&lt;&gt;0,IF(E269/D269&gt;=100,"&gt;&gt;100",E269/D269*100),"-")</f>
        <v>50.988397586924741</v>
      </c>
    </row>
    <row r="270" spans="1:6" ht="12.75" customHeight="1" x14ac:dyDescent="0.2">
      <c r="A270" s="63">
        <v>3721</v>
      </c>
      <c r="B270" s="65" t="s">
        <v>533</v>
      </c>
      <c r="C270" s="247" t="s">
        <v>534</v>
      </c>
      <c r="D270" s="194">
        <v>123886.34</v>
      </c>
      <c r="E270" s="194">
        <v>51660</v>
      </c>
      <c r="F270" s="45">
        <f t="shared" si="59"/>
        <v>41.69951263391912</v>
      </c>
    </row>
    <row r="271" spans="1:6" ht="12.75" customHeight="1" x14ac:dyDescent="0.2">
      <c r="A271" s="63">
        <v>3722</v>
      </c>
      <c r="B271" s="65" t="s">
        <v>535</v>
      </c>
      <c r="C271" s="247" t="s">
        <v>536</v>
      </c>
      <c r="D271" s="194">
        <v>31417.56</v>
      </c>
      <c r="E271" s="194">
        <v>27526.97</v>
      </c>
      <c r="F271" s="45">
        <f t="shared" si="59"/>
        <v>87.61651127585975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199405.41</v>
      </c>
      <c r="E273" s="60">
        <f t="shared" si="60"/>
        <v>148744.46000000002</v>
      </c>
      <c r="F273" s="45">
        <f t="shared" ref="F273:F277" si="61">IF(D273&lt;&gt;0,IF(E273/D273&gt;=100,"&gt;&gt;100",E273/D273*100),"-")</f>
        <v>74.593994215101802</v>
      </c>
    </row>
    <row r="274" spans="1:6" ht="12.75" customHeight="1" x14ac:dyDescent="0.2">
      <c r="A274" s="63">
        <v>381</v>
      </c>
      <c r="B274" s="64" t="s">
        <v>541</v>
      </c>
      <c r="C274" s="247" t="s">
        <v>542</v>
      </c>
      <c r="D274" s="60">
        <f t="shared" ref="D274:E274" si="62">SUM(D275:D277)</f>
        <v>198250.02</v>
      </c>
      <c r="E274" s="60">
        <f t="shared" si="62"/>
        <v>135554.82</v>
      </c>
      <c r="F274" s="45">
        <f t="shared" si="61"/>
        <v>68.375690453902607</v>
      </c>
    </row>
    <row r="275" spans="1:6" ht="12.75" customHeight="1" x14ac:dyDescent="0.2">
      <c r="A275" s="63">
        <v>3811</v>
      </c>
      <c r="B275" s="64" t="s">
        <v>543</v>
      </c>
      <c r="C275" s="247" t="s">
        <v>544</v>
      </c>
      <c r="D275" s="194">
        <v>198250.02</v>
      </c>
      <c r="E275" s="194">
        <v>135554.82</v>
      </c>
      <c r="F275" s="45">
        <f t="shared" si="61"/>
        <v>68.375690453902607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13189.64</v>
      </c>
      <c r="F278" s="45" t="str">
        <f t="shared" ref="F278:F282" si="64">IF(D278&lt;&gt;0,IF(E278/D278&gt;=100,"&gt;&gt;100",E278/D278*100),"-")</f>
        <v>-</v>
      </c>
    </row>
    <row r="279" spans="1:6" ht="12.75" customHeight="1" x14ac:dyDescent="0.2">
      <c r="A279" s="63">
        <v>3821</v>
      </c>
      <c r="B279" s="64" t="s">
        <v>551</v>
      </c>
      <c r="C279" s="247" t="s">
        <v>552</v>
      </c>
      <c r="D279" s="194">
        <v>0</v>
      </c>
      <c r="E279" s="194">
        <v>13189.64</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1155.3900000000001</v>
      </c>
      <c r="E283" s="60">
        <f t="shared" si="65"/>
        <v>0</v>
      </c>
      <c r="F283" s="45">
        <f t="shared" ref="F283:F294" si="66">IF(D283&lt;&gt;0,IF(E283/D283&gt;=100,"&gt;&gt;100",E283/D283*100),"-")</f>
        <v>0</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1155.3900000000001</v>
      </c>
      <c r="E288" s="194">
        <v>0</v>
      </c>
      <c r="F288" s="45">
        <f t="shared" si="66"/>
        <v>0</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1409795.8399999999</v>
      </c>
      <c r="E299" s="60">
        <f>E152-E297+E298</f>
        <v>1353156.67</v>
      </c>
      <c r="F299" s="45">
        <f t="shared" si="68"/>
        <v>95.982455871057198</v>
      </c>
    </row>
    <row r="300" spans="1:6" ht="12.75" customHeight="1" x14ac:dyDescent="0.2">
      <c r="A300" s="63" t="s">
        <v>582</v>
      </c>
      <c r="B300" s="64" t="s">
        <v>593</v>
      </c>
      <c r="C300" s="247" t="s">
        <v>594</v>
      </c>
      <c r="D300" s="60">
        <f>IF(D6&gt;=D299,D6-D299,0)</f>
        <v>1249266.1800000002</v>
      </c>
      <c r="E300" s="60">
        <f>IF(E6&gt;=E299,E6-E299,0)</f>
        <v>504577.23000000045</v>
      </c>
      <c r="F300" s="45">
        <f t="shared" si="68"/>
        <v>40.389889526986181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1478157.05</v>
      </c>
      <c r="E302" s="194">
        <v>1636275.43</v>
      </c>
      <c r="F302" s="45">
        <f t="shared" si="68"/>
        <v>110.6969946123113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209802.21</v>
      </c>
      <c r="E304" s="194">
        <v>228772.72</v>
      </c>
      <c r="F304" s="45">
        <f t="shared" si="68"/>
        <v>109.04209254993071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6386.47</v>
      </c>
      <c r="E308" s="60">
        <f t="shared" si="71"/>
        <v>318.16000000000003</v>
      </c>
      <c r="F308" s="45">
        <f t="shared" ref="F308:F428" si="72">IF(D308&lt;&gt;0,IF(E308/D308&gt;=100,"&gt;&gt;100",E308/D308*100),"-")</f>
        <v>4.9817817980825092</v>
      </c>
    </row>
    <row r="309" spans="1:6" ht="12.75" customHeight="1" x14ac:dyDescent="0.2">
      <c r="A309" s="63">
        <v>71</v>
      </c>
      <c r="B309" s="64" t="s">
        <v>610</v>
      </c>
      <c r="C309" s="247" t="s">
        <v>611</v>
      </c>
      <c r="D309" s="60">
        <f t="shared" ref="D309:E309" si="73">D310+D314</f>
        <v>1970</v>
      </c>
      <c r="E309" s="60">
        <f t="shared" si="73"/>
        <v>0</v>
      </c>
      <c r="F309" s="45">
        <f t="shared" si="72"/>
        <v>0</v>
      </c>
    </row>
    <row r="310" spans="1:6" ht="24" x14ac:dyDescent="0.2">
      <c r="A310" s="63">
        <v>711</v>
      </c>
      <c r="B310" s="64" t="s">
        <v>612</v>
      </c>
      <c r="C310" s="247" t="s">
        <v>613</v>
      </c>
      <c r="D310" s="60">
        <f t="shared" ref="D310:E310" si="74">SUM(D311:D313)</f>
        <v>1970</v>
      </c>
      <c r="E310" s="60">
        <f t="shared" si="74"/>
        <v>0</v>
      </c>
      <c r="F310" s="45">
        <f t="shared" si="72"/>
        <v>0</v>
      </c>
    </row>
    <row r="311" spans="1:6" ht="12.75" customHeight="1" x14ac:dyDescent="0.2">
      <c r="A311" s="63">
        <v>7111</v>
      </c>
      <c r="B311" s="64" t="s">
        <v>614</v>
      </c>
      <c r="C311" s="247" t="s">
        <v>615</v>
      </c>
      <c r="D311" s="194">
        <v>1970</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4416.47</v>
      </c>
      <c r="E321" s="60">
        <f t="shared" si="76"/>
        <v>318.16000000000003</v>
      </c>
      <c r="F321" s="45">
        <f t="shared" si="72"/>
        <v>7.203943420876854</v>
      </c>
    </row>
    <row r="322" spans="1:6" ht="12.75" customHeight="1" x14ac:dyDescent="0.2">
      <c r="A322" s="63">
        <v>721</v>
      </c>
      <c r="B322" s="64" t="s">
        <v>636</v>
      </c>
      <c r="C322" s="247" t="s">
        <v>637</v>
      </c>
      <c r="D322" s="60">
        <f t="shared" ref="D322:E322" si="77">SUM(D323:D326)</f>
        <v>384.47</v>
      </c>
      <c r="E322" s="60">
        <f t="shared" si="77"/>
        <v>318.16000000000003</v>
      </c>
      <c r="F322" s="45">
        <f t="shared" si="72"/>
        <v>82.752880588862581</v>
      </c>
    </row>
    <row r="323" spans="1:6" ht="12.75" customHeight="1" x14ac:dyDescent="0.2">
      <c r="A323" s="63">
        <v>7211</v>
      </c>
      <c r="B323" s="64" t="s">
        <v>638</v>
      </c>
      <c r="C323" s="247" t="s">
        <v>639</v>
      </c>
      <c r="D323" s="194">
        <v>384.47</v>
      </c>
      <c r="E323" s="194">
        <v>318.16000000000003</v>
      </c>
      <c r="F323" s="45">
        <f t="shared" si="72"/>
        <v>82.752880588862581</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4032</v>
      </c>
      <c r="E336" s="60">
        <f t="shared" si="79"/>
        <v>0</v>
      </c>
      <c r="F336" s="45">
        <f t="shared" si="72"/>
        <v>0</v>
      </c>
    </row>
    <row r="337" spans="1:6" ht="12.75" customHeight="1" x14ac:dyDescent="0.2">
      <c r="A337" s="63">
        <v>7231</v>
      </c>
      <c r="B337" s="64" t="s">
        <v>666</v>
      </c>
      <c r="C337" s="247" t="s">
        <v>667</v>
      </c>
      <c r="D337" s="194">
        <v>4032</v>
      </c>
      <c r="E337" s="194">
        <v>0</v>
      </c>
      <c r="F337" s="45">
        <f t="shared" si="72"/>
        <v>0</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1406223.81</v>
      </c>
      <c r="E360" s="60">
        <f t="shared" si="86"/>
        <v>1621257.7600000002</v>
      </c>
      <c r="F360" s="45">
        <f t="shared" si="72"/>
        <v>115.29158790164419</v>
      </c>
    </row>
    <row r="361" spans="1:6" ht="12.75" customHeight="1" x14ac:dyDescent="0.2">
      <c r="A361" s="63">
        <v>41</v>
      </c>
      <c r="B361" s="64" t="s">
        <v>714</v>
      </c>
      <c r="C361" s="247" t="s">
        <v>715</v>
      </c>
      <c r="D361" s="60">
        <f t="shared" ref="D361:E361" si="87">D362+D366</f>
        <v>36970</v>
      </c>
      <c r="E361" s="60">
        <f t="shared" si="87"/>
        <v>0</v>
      </c>
      <c r="F361" s="45">
        <f t="shared" si="72"/>
        <v>0</v>
      </c>
    </row>
    <row r="362" spans="1:6" ht="12.75" customHeight="1" x14ac:dyDescent="0.2">
      <c r="A362" s="63">
        <v>411</v>
      </c>
      <c r="B362" s="64" t="s">
        <v>716</v>
      </c>
      <c r="C362" s="247" t="s">
        <v>717</v>
      </c>
      <c r="D362" s="60">
        <f t="shared" ref="D362:E362" si="88">SUM(D363:D365)</f>
        <v>36970</v>
      </c>
      <c r="E362" s="60">
        <f t="shared" si="88"/>
        <v>0</v>
      </c>
      <c r="F362" s="45">
        <f t="shared" si="72"/>
        <v>0</v>
      </c>
    </row>
    <row r="363" spans="1:6" ht="12.75" customHeight="1" x14ac:dyDescent="0.2">
      <c r="A363" s="63">
        <v>4111</v>
      </c>
      <c r="B363" s="64" t="s">
        <v>614</v>
      </c>
      <c r="C363" s="247" t="s">
        <v>718</v>
      </c>
      <c r="D363" s="194">
        <v>36970</v>
      </c>
      <c r="E363" s="194">
        <v>0</v>
      </c>
      <c r="F363" s="45">
        <f t="shared" si="72"/>
        <v>0</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1355375.2</v>
      </c>
      <c r="E373" s="60">
        <f t="shared" si="90"/>
        <v>1621257.7600000002</v>
      </c>
      <c r="F373" s="45">
        <f t="shared" si="72"/>
        <v>119.61689722521116</v>
      </c>
    </row>
    <row r="374" spans="1:6" ht="12.75" customHeight="1" x14ac:dyDescent="0.2">
      <c r="A374" s="63">
        <v>421</v>
      </c>
      <c r="B374" s="64" t="s">
        <v>732</v>
      </c>
      <c r="C374" s="247" t="s">
        <v>733</v>
      </c>
      <c r="D374" s="60">
        <f t="shared" ref="D374:E374" si="91">SUM(D375:D378)</f>
        <v>1227929.98</v>
      </c>
      <c r="E374" s="60">
        <f t="shared" si="91"/>
        <v>1613523.4800000002</v>
      </c>
      <c r="F374" s="45">
        <f t="shared" si="72"/>
        <v>131.40191267257765</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380009.28</v>
      </c>
      <c r="E376" s="194">
        <v>864863.28</v>
      </c>
      <c r="F376" s="45">
        <f t="shared" si="72"/>
        <v>227.59004201160562</v>
      </c>
    </row>
    <row r="377" spans="1:6" ht="12.75" customHeight="1" x14ac:dyDescent="0.2">
      <c r="A377" s="63">
        <v>4213</v>
      </c>
      <c r="B377" s="64" t="s">
        <v>642</v>
      </c>
      <c r="C377" s="247" t="s">
        <v>736</v>
      </c>
      <c r="D377" s="194">
        <v>172339.17</v>
      </c>
      <c r="E377" s="194">
        <v>697486.59</v>
      </c>
      <c r="F377" s="45">
        <f t="shared" si="72"/>
        <v>404.71738955224163</v>
      </c>
    </row>
    <row r="378" spans="1:6" ht="12.75" customHeight="1" x14ac:dyDescent="0.2">
      <c r="A378" s="63">
        <v>4214</v>
      </c>
      <c r="B378" s="64" t="s">
        <v>644</v>
      </c>
      <c r="C378" s="247" t="s">
        <v>737</v>
      </c>
      <c r="D378" s="194">
        <v>675581.53</v>
      </c>
      <c r="E378" s="194">
        <v>51173.61</v>
      </c>
      <c r="F378" s="45">
        <f t="shared" si="72"/>
        <v>7.5747497122960121</v>
      </c>
    </row>
    <row r="379" spans="1:6" ht="12.75" customHeight="1" x14ac:dyDescent="0.2">
      <c r="A379" s="63">
        <v>422</v>
      </c>
      <c r="B379" s="64" t="s">
        <v>738</v>
      </c>
      <c r="C379" s="247" t="s">
        <v>739</v>
      </c>
      <c r="D379" s="60">
        <f t="shared" ref="D379:E379" si="92">SUM(D380:D387)</f>
        <v>117432.83</v>
      </c>
      <c r="E379" s="60">
        <f t="shared" si="92"/>
        <v>7734.28</v>
      </c>
      <c r="F379" s="45">
        <f t="shared" si="72"/>
        <v>6.5861309822815306</v>
      </c>
    </row>
    <row r="380" spans="1:6" ht="12.75" customHeight="1" x14ac:dyDescent="0.2">
      <c r="A380" s="63">
        <v>4221</v>
      </c>
      <c r="B380" s="64" t="s">
        <v>648</v>
      </c>
      <c r="C380" s="247" t="s">
        <v>740</v>
      </c>
      <c r="D380" s="194">
        <v>17145.86</v>
      </c>
      <c r="E380" s="194">
        <v>157.80000000000001</v>
      </c>
      <c r="F380" s="45">
        <f t="shared" si="72"/>
        <v>0.92033878732242069</v>
      </c>
    </row>
    <row r="381" spans="1:6" ht="12.75" customHeight="1" x14ac:dyDescent="0.2">
      <c r="A381" s="63">
        <v>4222</v>
      </c>
      <c r="B381" s="64" t="s">
        <v>741</v>
      </c>
      <c r="C381" s="247" t="s">
        <v>742</v>
      </c>
      <c r="D381" s="194">
        <v>6508.55</v>
      </c>
      <c r="E381" s="194">
        <v>130</v>
      </c>
      <c r="F381" s="45">
        <f t="shared" si="72"/>
        <v>1.9973726866967296</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70577.789999999994</v>
      </c>
      <c r="E384" s="192">
        <v>0</v>
      </c>
      <c r="F384" s="71">
        <f t="shared" si="72"/>
        <v>0</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23200.63</v>
      </c>
      <c r="E386" s="194">
        <v>7446.48</v>
      </c>
      <c r="F386" s="45">
        <f t="shared" si="72"/>
        <v>32.096024978632045</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10012.39</v>
      </c>
      <c r="E388" s="60">
        <f t="shared" si="93"/>
        <v>0</v>
      </c>
      <c r="F388" s="45">
        <f t="shared" si="72"/>
        <v>0</v>
      </c>
    </row>
    <row r="389" spans="1:6" ht="12.75" customHeight="1" x14ac:dyDescent="0.2">
      <c r="A389" s="63">
        <v>4231</v>
      </c>
      <c r="B389" s="64" t="s">
        <v>666</v>
      </c>
      <c r="C389" s="247" t="s">
        <v>751</v>
      </c>
      <c r="D389" s="194">
        <v>10012.39</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13878.61</v>
      </c>
      <c r="E412" s="60">
        <f t="shared" si="100"/>
        <v>0</v>
      </c>
      <c r="F412" s="45">
        <f t="shared" si="72"/>
        <v>0</v>
      </c>
    </row>
    <row r="413" spans="1:6" ht="12.75" customHeight="1" x14ac:dyDescent="0.2">
      <c r="A413" s="63">
        <v>451</v>
      </c>
      <c r="B413" s="64" t="s">
        <v>785</v>
      </c>
      <c r="C413" s="247" t="s">
        <v>786</v>
      </c>
      <c r="D413" s="194">
        <v>13878.61</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1399837.34</v>
      </c>
      <c r="E418" s="60">
        <f t="shared" si="102"/>
        <v>1620939.6000000003</v>
      </c>
      <c r="F418" s="45">
        <f t="shared" si="72"/>
        <v>115.79485370778866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2882950.94</v>
      </c>
      <c r="E420" s="194">
        <v>3399263.69</v>
      </c>
      <c r="F420" s="45">
        <f t="shared" si="72"/>
        <v>117.90917572811696</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2665448.4900000002</v>
      </c>
      <c r="E422" s="60">
        <f>E6+E308</f>
        <v>1858052.0600000003</v>
      </c>
      <c r="F422" s="45">
        <f t="shared" si="72"/>
        <v>69.708796360945627</v>
      </c>
    </row>
    <row r="423" spans="1:6" ht="12.75" customHeight="1" x14ac:dyDescent="0.2">
      <c r="A423" s="63" t="s">
        <v>582</v>
      </c>
      <c r="B423" s="64" t="s">
        <v>805</v>
      </c>
      <c r="C423" s="247" t="s">
        <v>806</v>
      </c>
      <c r="D423" s="60">
        <f t="shared" ref="D423:E423" si="103">D299+D360</f>
        <v>2816019.65</v>
      </c>
      <c r="E423" s="60">
        <f t="shared" si="103"/>
        <v>2974414.43</v>
      </c>
      <c r="F423" s="45">
        <f t="shared" si="72"/>
        <v>105.62477538109509</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150571.15999999968</v>
      </c>
      <c r="E425" s="60">
        <f t="shared" si="105"/>
        <v>1116362.3699999999</v>
      </c>
      <c r="F425" s="45">
        <f t="shared" si="72"/>
        <v>741.41845623026495</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1404793.89</v>
      </c>
      <c r="E427" s="60">
        <f t="shared" si="107"/>
        <v>1762988.26</v>
      </c>
      <c r="F427" s="45">
        <f t="shared" si="72"/>
        <v>125.49800170329615</v>
      </c>
    </row>
    <row r="428" spans="1:6" ht="24" x14ac:dyDescent="0.2">
      <c r="A428" s="249" t="s">
        <v>816</v>
      </c>
      <c r="B428" s="243" t="s">
        <v>817</v>
      </c>
      <c r="C428" s="250" t="s">
        <v>818</v>
      </c>
      <c r="D428" s="81">
        <f t="shared" ref="D428:E428" si="108">D304+D421</f>
        <v>209802.21</v>
      </c>
      <c r="E428" s="81">
        <f t="shared" si="108"/>
        <v>228772.72</v>
      </c>
      <c r="F428" s="61">
        <f t="shared" si="72"/>
        <v>109.04209254993071</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739276.7</v>
      </c>
      <c r="E430" s="60">
        <f>E431+E466+E479+E491+E522</f>
        <v>1066970.0900000001</v>
      </c>
      <c r="F430" s="45">
        <f t="shared" ref="F430:F651" si="109">IF(D430&lt;&gt;0,IF(E430/D430&gt;=100,"&gt;&gt;100",E430/D430*100),"-")</f>
        <v>144.32621642207852</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739276.7</v>
      </c>
      <c r="E491" s="60">
        <f t="shared" si="126"/>
        <v>1066970.0900000001</v>
      </c>
      <c r="F491" s="45">
        <f t="shared" si="109"/>
        <v>144.32621642207852</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739276.7</v>
      </c>
      <c r="E502" s="60">
        <f t="shared" si="129"/>
        <v>1066970.0900000001</v>
      </c>
      <c r="F502" s="45">
        <f t="shared" si="109"/>
        <v>144.32621642207852</v>
      </c>
    </row>
    <row r="503" spans="1:6" ht="12.75" customHeight="1" x14ac:dyDescent="0.2">
      <c r="A503" s="63">
        <v>8443</v>
      </c>
      <c r="B503" s="64" t="s">
        <v>966</v>
      </c>
      <c r="C503" s="247" t="s">
        <v>967</v>
      </c>
      <c r="D503" s="194">
        <v>739276.7</v>
      </c>
      <c r="E503" s="194">
        <v>1066970.0900000001</v>
      </c>
      <c r="F503" s="45">
        <f t="shared" si="109"/>
        <v>144.32621642207852</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1343574.36</v>
      </c>
      <c r="E535" s="60">
        <f>E536+E571+E584+E597+E629</f>
        <v>374022.41</v>
      </c>
      <c r="F535" s="45">
        <f t="shared" si="109"/>
        <v>27.837864515366306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1343574.36</v>
      </c>
      <c r="E597" s="60">
        <f t="shared" si="152"/>
        <v>374022.41</v>
      </c>
      <c r="F597" s="45">
        <f t="shared" si="109"/>
        <v>27.837864515366306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1343574.36</v>
      </c>
      <c r="E609" s="60">
        <f t="shared" si="156"/>
        <v>374022.41</v>
      </c>
      <c r="F609" s="45">
        <f t="shared" si="109"/>
        <v>27.837864515366306</v>
      </c>
    </row>
    <row r="610" spans="1:6" ht="24" x14ac:dyDescent="0.2">
      <c r="A610" s="63">
        <v>5443</v>
      </c>
      <c r="B610" s="64" t="s">
        <v>1170</v>
      </c>
      <c r="C610" s="247" t="s">
        <v>1171</v>
      </c>
      <c r="D610" s="194">
        <v>1343574.36</v>
      </c>
      <c r="E610" s="194">
        <v>374022.41</v>
      </c>
      <c r="F610" s="45">
        <f t="shared" si="109"/>
        <v>27.837864515366306</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692947.68000000017</v>
      </c>
      <c r="F639" s="45" t="str">
        <f t="shared" si="109"/>
        <v>-</v>
      </c>
    </row>
    <row r="640" spans="1:6" ht="12.75" customHeight="1" x14ac:dyDescent="0.2">
      <c r="A640" s="63" t="s">
        <v>582</v>
      </c>
      <c r="B640" s="64" t="s">
        <v>1230</v>
      </c>
      <c r="C640" s="247" t="s">
        <v>1231</v>
      </c>
      <c r="D640" s="60">
        <f>IF(D535-D430&gt;=0,D535-D430,0)</f>
        <v>604297.66000000015</v>
      </c>
      <c r="E640" s="60">
        <f>IF(E535-E430&gt;=0,E535-E430,0)</f>
        <v>0</v>
      </c>
      <c r="F640" s="45">
        <f t="shared" si="109"/>
        <v>0</v>
      </c>
    </row>
    <row r="641" spans="1:6" ht="12.75" customHeight="1" x14ac:dyDescent="0.2">
      <c r="A641" s="63">
        <v>92213</v>
      </c>
      <c r="B641" s="64" t="s">
        <v>1232</v>
      </c>
      <c r="C641" s="247" t="s">
        <v>1233</v>
      </c>
      <c r="D641" s="194">
        <v>1528373.28</v>
      </c>
      <c r="E641" s="194">
        <v>821437.22</v>
      </c>
      <c r="F641" s="45">
        <f t="shared" si="109"/>
        <v>53.745850620994887</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3404725.1900000004</v>
      </c>
      <c r="E643" s="60">
        <f>E422+E430</f>
        <v>2925022.1500000004</v>
      </c>
      <c r="F643" s="45">
        <f t="shared" si="109"/>
        <v>85.910667873902625</v>
      </c>
    </row>
    <row r="644" spans="1:6" ht="12.75" customHeight="1" x14ac:dyDescent="0.2">
      <c r="A644" s="63" t="s">
        <v>582</v>
      </c>
      <c r="B644" s="64" t="s">
        <v>1238</v>
      </c>
      <c r="C644" s="247" t="s">
        <v>1239</v>
      </c>
      <c r="D644" s="60">
        <f>D423+D535</f>
        <v>4159594.01</v>
      </c>
      <c r="E644" s="60">
        <f>E423+E535</f>
        <v>3348436.8400000003</v>
      </c>
      <c r="F644" s="45">
        <f t="shared" si="109"/>
        <v>80.499126403925189</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754868.81999999937</v>
      </c>
      <c r="E646" s="60">
        <f t="shared" si="164"/>
        <v>423414.68999999994</v>
      </c>
      <c r="F646" s="45">
        <f t="shared" si="109"/>
        <v>56.091161640508645</v>
      </c>
    </row>
    <row r="647" spans="1:6" ht="24" x14ac:dyDescent="0.2">
      <c r="A647" s="251" t="s">
        <v>1244</v>
      </c>
      <c r="B647" s="64" t="s">
        <v>1245</v>
      </c>
      <c r="C647" s="252" t="s">
        <v>1244</v>
      </c>
      <c r="D647" s="60">
        <f>IF(D426-D427+D641-D642&gt;=0,D426-D427+D641-D642,0)</f>
        <v>123579.39000000013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941551.04</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631289.42999999924</v>
      </c>
      <c r="E650" s="60">
        <f t="shared" si="166"/>
        <v>1364965.73</v>
      </c>
      <c r="F650" s="45">
        <f t="shared" si="109"/>
        <v>216.21868910429907</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410453.33</v>
      </c>
      <c r="E653" s="194">
        <v>50470.54</v>
      </c>
      <c r="F653" s="45">
        <f t="shared" ref="F653:F740" si="167">IF(D653&lt;&gt;0,IF(E653/D653&gt;=100,"&gt;&gt;100",E653/D653*100),"-")</f>
        <v>12.296292004745094</v>
      </c>
    </row>
    <row r="654" spans="1:6" ht="12.75" customHeight="1" x14ac:dyDescent="0.2">
      <c r="A654" s="63" t="s">
        <v>1257</v>
      </c>
      <c r="B654" s="64" t="s">
        <v>1258</v>
      </c>
      <c r="C654" s="247" t="s">
        <v>1257</v>
      </c>
      <c r="D654" s="194">
        <v>3490105.56</v>
      </c>
      <c r="E654" s="194">
        <v>3287192.58</v>
      </c>
      <c r="F654" s="45">
        <f t="shared" si="167"/>
        <v>94.186050349720645</v>
      </c>
    </row>
    <row r="655" spans="1:6" ht="12.75" customHeight="1" x14ac:dyDescent="0.2">
      <c r="A655" s="63" t="s">
        <v>1259</v>
      </c>
      <c r="B655" s="64" t="s">
        <v>1260</v>
      </c>
      <c r="C655" s="247" t="s">
        <v>1259</v>
      </c>
      <c r="D655" s="194">
        <v>3899549.13</v>
      </c>
      <c r="E655" s="194">
        <v>3336962.53</v>
      </c>
      <c r="F655" s="45">
        <f t="shared" si="167"/>
        <v>85.573034695936755</v>
      </c>
    </row>
    <row r="656" spans="1:6" ht="24" x14ac:dyDescent="0.2">
      <c r="A656" s="63">
        <v>11</v>
      </c>
      <c r="B656" s="64" t="s">
        <v>1261</v>
      </c>
      <c r="C656" s="247" t="s">
        <v>1262</v>
      </c>
      <c r="D656" s="60">
        <f t="shared" ref="D656:E656" si="168">+D653+D654-D655</f>
        <v>1009.7600000002421</v>
      </c>
      <c r="E656" s="60">
        <f t="shared" si="168"/>
        <v>700.59000000031665</v>
      </c>
      <c r="F656" s="45">
        <f t="shared" si="167"/>
        <v>69.381833306939129</v>
      </c>
    </row>
    <row r="657" spans="1:6" ht="24" x14ac:dyDescent="0.2">
      <c r="A657" s="63" t="s">
        <v>582</v>
      </c>
      <c r="B657" s="64" t="s">
        <v>1263</v>
      </c>
      <c r="C657" s="247" t="s">
        <v>1264</v>
      </c>
      <c r="D657" s="253">
        <v>42</v>
      </c>
      <c r="E657" s="253">
        <v>42</v>
      </c>
      <c r="F657" s="45">
        <f t="shared" si="167"/>
        <v>100</v>
      </c>
    </row>
    <row r="658" spans="1:6" ht="24" x14ac:dyDescent="0.2">
      <c r="A658" s="63" t="s">
        <v>582</v>
      </c>
      <c r="B658" s="64" t="s">
        <v>1265</v>
      </c>
      <c r="C658" s="247" t="s">
        <v>1266</v>
      </c>
      <c r="D658" s="253">
        <v>0</v>
      </c>
      <c r="E658" s="253">
        <v>15</v>
      </c>
      <c r="F658" s="45" t="str">
        <f t="shared" si="167"/>
        <v>-</v>
      </c>
    </row>
    <row r="659" spans="1:6" ht="12.75" customHeight="1" x14ac:dyDescent="0.2">
      <c r="A659" s="63" t="s">
        <v>582</v>
      </c>
      <c r="B659" s="64" t="s">
        <v>1267</v>
      </c>
      <c r="C659" s="247" t="s">
        <v>1268</v>
      </c>
      <c r="D659" s="253">
        <v>45</v>
      </c>
      <c r="E659" s="253">
        <v>45</v>
      </c>
      <c r="F659" s="45">
        <f t="shared" si="167"/>
        <v>100</v>
      </c>
    </row>
    <row r="660" spans="1:6" ht="12.75" customHeight="1" x14ac:dyDescent="0.2">
      <c r="A660" s="63" t="s">
        <v>582</v>
      </c>
      <c r="B660" s="64" t="s">
        <v>1269</v>
      </c>
      <c r="C660" s="247" t="s">
        <v>1270</v>
      </c>
      <c r="D660" s="253">
        <v>0</v>
      </c>
      <c r="E660" s="253">
        <v>15</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22170.87</v>
      </c>
      <c r="E664" s="192">
        <v>13330.67</v>
      </c>
      <c r="F664" s="71">
        <f t="shared" si="167"/>
        <v>60.126959384092736</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167.86</v>
      </c>
      <c r="E667" s="192">
        <v>94.5</v>
      </c>
      <c r="F667" s="71">
        <f t="shared" si="167"/>
        <v>56.296914095079231</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31866</v>
      </c>
      <c r="E669" s="194">
        <v>74352.990000000005</v>
      </c>
      <c r="F669" s="45">
        <f t="shared" si="167"/>
        <v>233.3301638109584</v>
      </c>
    </row>
    <row r="670" spans="1:6" ht="12.75" customHeight="1" x14ac:dyDescent="0.2">
      <c r="A670" s="63">
        <v>63312</v>
      </c>
      <c r="B670" s="64" t="s">
        <v>1290</v>
      </c>
      <c r="C670" s="247" t="s">
        <v>1291</v>
      </c>
      <c r="D670" s="194">
        <v>33777.040000000001</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1063561.6000000001</v>
      </c>
      <c r="E673" s="194">
        <v>78293.72</v>
      </c>
      <c r="F673" s="45">
        <f t="shared" si="167"/>
        <v>7.3614654760006379</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205340.25</v>
      </c>
      <c r="E681" s="192">
        <v>0</v>
      </c>
      <c r="F681" s="71">
        <f t="shared" si="167"/>
        <v>0</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237448.34</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64459.89</v>
      </c>
      <c r="E706" s="192">
        <v>66501.070000000007</v>
      </c>
      <c r="F706" s="71">
        <f t="shared" si="167"/>
        <v>103.16658933175344</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2314.75</v>
      </c>
      <c r="F711" s="71" t="str">
        <f t="shared" si="167"/>
        <v>-</v>
      </c>
    </row>
    <row r="712" spans="1:6" ht="12.75" customHeight="1" x14ac:dyDescent="0.2">
      <c r="A712" s="70" t="s">
        <v>1359</v>
      </c>
      <c r="B712" s="65" t="s">
        <v>1360</v>
      </c>
      <c r="C712" s="277" t="s">
        <v>1359</v>
      </c>
      <c r="D712" s="192">
        <v>33.950000000000003</v>
      </c>
      <c r="E712" s="192">
        <v>2.7</v>
      </c>
      <c r="F712" s="71">
        <f t="shared" si="167"/>
        <v>7.9528718703976429</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38950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1200</v>
      </c>
      <c r="E733" s="192">
        <v>0</v>
      </c>
      <c r="F733" s="71">
        <f t="shared" si="167"/>
        <v>0</v>
      </c>
    </row>
    <row r="734" spans="1:6" ht="12.75" customHeight="1" x14ac:dyDescent="0.2">
      <c r="A734" s="70">
        <v>32121</v>
      </c>
      <c r="B734" s="65" t="s">
        <v>1398</v>
      </c>
      <c r="C734" s="278" t="s">
        <v>1399</v>
      </c>
      <c r="D734" s="192">
        <v>3327.21</v>
      </c>
      <c r="E734" s="192">
        <v>6730.92</v>
      </c>
      <c r="F734" s="71">
        <f t="shared" si="167"/>
        <v>202.29922367388892</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65.7</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26132.11</v>
      </c>
      <c r="E738" s="194">
        <v>31354.73</v>
      </c>
      <c r="F738" s="45">
        <f t="shared" si="167"/>
        <v>119.9854508495487</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673.77</v>
      </c>
      <c r="E741" s="192">
        <v>891.72</v>
      </c>
      <c r="F741" s="71">
        <f t="shared" ref="F741:F1006" si="169">IF(D741&lt;&gt;0,IF(E741/D741&gt;=100,"&gt;&gt;100",E741/D741*100),"-")</f>
        <v>132.34783383053565</v>
      </c>
    </row>
    <row r="742" spans="1:6" ht="12.75" customHeight="1" x14ac:dyDescent="0.2">
      <c r="A742" s="70" t="s">
        <v>1414</v>
      </c>
      <c r="B742" s="65" t="s">
        <v>1415</v>
      </c>
      <c r="C742" s="278" t="s">
        <v>1414</v>
      </c>
      <c r="D742" s="192">
        <v>5014.5600000000004</v>
      </c>
      <c r="E742" s="192">
        <v>5399.5</v>
      </c>
      <c r="F742" s="71">
        <f t="shared" si="169"/>
        <v>107.67644618869849</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20460.400000000001</v>
      </c>
      <c r="E760" s="194">
        <v>15826.68</v>
      </c>
      <c r="F760" s="45">
        <f t="shared" si="169"/>
        <v>77.352739926883146</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4405.38</v>
      </c>
      <c r="E780" s="192">
        <v>1800</v>
      </c>
      <c r="F780" s="71">
        <f t="shared" si="169"/>
        <v>40.859131334867818</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59000</v>
      </c>
      <c r="E843" s="194">
        <v>21500</v>
      </c>
      <c r="F843" s="45">
        <f t="shared" si="169"/>
        <v>36.440677966101696</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33750</v>
      </c>
      <c r="E846" s="194">
        <v>6600</v>
      </c>
      <c r="F846" s="45">
        <f t="shared" si="169"/>
        <v>19.555555555555557</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18046.34</v>
      </c>
      <c r="E848" s="194">
        <v>20500</v>
      </c>
      <c r="F848" s="45">
        <f t="shared" si="169"/>
        <v>113.59644116203064</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13090</v>
      </c>
      <c r="E850" s="194">
        <v>3060</v>
      </c>
      <c r="F850" s="45">
        <f t="shared" si="169"/>
        <v>23.376623376623375</v>
      </c>
    </row>
    <row r="851" spans="1:6" ht="12.75" customHeight="1" x14ac:dyDescent="0.2">
      <c r="A851" s="63">
        <v>37221</v>
      </c>
      <c r="B851" s="64" t="s">
        <v>1631</v>
      </c>
      <c r="C851" s="247" t="s">
        <v>1632</v>
      </c>
      <c r="D851" s="194">
        <v>11996.19</v>
      </c>
      <c r="E851" s="194">
        <v>4814.9399999999996</v>
      </c>
      <c r="F851" s="45">
        <f t="shared" si="169"/>
        <v>40.137243574835004</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15318.42</v>
      </c>
      <c r="E853" s="194">
        <v>18334.490000000002</v>
      </c>
      <c r="F853" s="45">
        <f t="shared" si="169"/>
        <v>119.68917159863747</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4102.95</v>
      </c>
      <c r="E855" s="194">
        <v>4377.54</v>
      </c>
      <c r="F855" s="45">
        <f t="shared" si="169"/>
        <v>106.6925017365554</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739276.7</v>
      </c>
      <c r="E912" s="192">
        <v>266970.09000000003</v>
      </c>
      <c r="F912" s="71">
        <f t="shared" si="169"/>
        <v>36.112336558152045</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1286428.6200000001</v>
      </c>
      <c r="E980" s="192">
        <v>316876.67</v>
      </c>
      <c r="F980" s="71">
        <f t="shared" si="169"/>
        <v>24.632277692951199</v>
      </c>
    </row>
    <row r="981" spans="1:6" ht="24" x14ac:dyDescent="0.2">
      <c r="A981" s="70">
        <v>54432</v>
      </c>
      <c r="B981" s="65" t="s">
        <v>1890</v>
      </c>
      <c r="C981" s="278" t="s">
        <v>1891</v>
      </c>
      <c r="D981" s="192">
        <v>57145.74</v>
      </c>
      <c r="E981" s="192">
        <v>0</v>
      </c>
      <c r="F981" s="71">
        <f t="shared" si="169"/>
        <v>0</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1830554.71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4727152.6899999995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1862322.1799999997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615417.64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445171.05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19957.98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50566.66</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7215</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78986.97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148744.46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496262.42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1621257.76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1066970.0900000001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1066970.0900000001</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176602.66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3650483.58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1731491.28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609549.93000000005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558155.93999999994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15139.17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50655.72</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7515</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89513.31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147026.76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253935.45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1394405.9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374022.41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374022.41</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150563.99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2907223.8199999994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318909.09999999998</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40623.25</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15295.5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13095.5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2200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380.19</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380.19</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46.53</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46.53</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150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150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24751.03</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24751.03</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206792.27</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60556.25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146236.01999999999</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71493.58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2588314.7199999997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363317.53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710612.3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1514384.89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5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36276</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Cerna</cp:lastModifiedBy>
  <cp:lastPrinted>2026-04-27T14:12:53Z</cp:lastPrinted>
  <dcterms:created xsi:type="dcterms:W3CDTF">2022-04-01T05:14:30Z</dcterms:created>
  <dcterms:modified xsi:type="dcterms:W3CDTF">2026-07-23T06:34:55Z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