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Users\Blanka\Desktop\BLANKA\1. PRORAČUN\FINANCIJSKA IZVJEŠĆA\FINA OBRASCI\2023\1.-9\"/>
    </mc:Choice>
  </mc:AlternateContent>
  <xr:revisionPtr revIDLastSave="0" documentId="13_ncr:1_{AB88FF55-41A0-4C1A-9AEB-D78EC3FC7B7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E283" i="9" s="1"/>
  <c r="B283" i="9" s="1"/>
  <c r="F283" i="9"/>
  <c r="F282" i="9"/>
  <c r="H281" i="9"/>
  <c r="G281" i="9"/>
  <c r="E281" i="9" s="1"/>
  <c r="F281" i="9"/>
  <c r="H280" i="9"/>
  <c r="G280" i="9"/>
  <c r="E280" i="9" s="1"/>
  <c r="F280" i="9"/>
  <c r="B280" i="9"/>
  <c r="H279" i="9"/>
  <c r="G279" i="9"/>
  <c r="F279" i="9"/>
  <c r="E279" i="9"/>
  <c r="B279" i="9" s="1"/>
  <c r="F278" i="9"/>
  <c r="F277" i="9"/>
  <c r="F276" i="9"/>
  <c r="F274" i="9"/>
  <c r="L273" i="9"/>
  <c r="F273" i="9" s="1"/>
  <c r="H273" i="9"/>
  <c r="I272" i="9"/>
  <c r="H272" i="9"/>
  <c r="F272" i="9"/>
  <c r="E271" i="9"/>
  <c r="M270" i="9"/>
  <c r="L270" i="9"/>
  <c r="F270" i="9" s="1"/>
  <c r="E270" i="9"/>
  <c r="B270" i="9"/>
  <c r="M269" i="9"/>
  <c r="L269" i="9"/>
  <c r="F269" i="9"/>
  <c r="E269" i="9"/>
  <c r="B269" i="9" s="1"/>
  <c r="M268" i="9"/>
  <c r="F268" i="9" s="1"/>
  <c r="B268" i="9" s="1"/>
  <c r="L268" i="9"/>
  <c r="E268" i="9"/>
  <c r="M267" i="9"/>
  <c r="L267" i="9"/>
  <c r="F267" i="9" s="1"/>
  <c r="E267" i="9"/>
  <c r="B267" i="9"/>
  <c r="M266" i="9"/>
  <c r="F266" i="9" s="1"/>
  <c r="L266" i="9"/>
  <c r="E266" i="9"/>
  <c r="B266" i="9"/>
  <c r="M265" i="9"/>
  <c r="L265" i="9"/>
  <c r="F265" i="9"/>
  <c r="E265" i="9"/>
  <c r="B265" i="9" s="1"/>
  <c r="M264" i="9"/>
  <c r="L264" i="9"/>
  <c r="F264" i="9"/>
  <c r="B264" i="9" s="1"/>
  <c r="E264" i="9"/>
  <c r="M263" i="9"/>
  <c r="L263" i="9"/>
  <c r="F263" i="9" s="1"/>
  <c r="E263" i="9"/>
  <c r="B263" i="9"/>
  <c r="M262" i="9"/>
  <c r="F262" i="9" s="1"/>
  <c r="L262" i="9"/>
  <c r="E262" i="9"/>
  <c r="B262" i="9"/>
  <c r="M261" i="9"/>
  <c r="L261" i="9"/>
  <c r="F261" i="9"/>
  <c r="E261" i="9"/>
  <c r="B261" i="9" s="1"/>
  <c r="M260" i="9"/>
  <c r="L260" i="9"/>
  <c r="F260" i="9"/>
  <c r="B260" i="9" s="1"/>
  <c r="E260" i="9"/>
  <c r="M259" i="9"/>
  <c r="L259" i="9"/>
  <c r="F259" i="9" s="1"/>
  <c r="E259" i="9"/>
  <c r="B259" i="9"/>
  <c r="M258" i="9"/>
  <c r="F258" i="9" s="1"/>
  <c r="L258" i="9"/>
  <c r="E258" i="9"/>
  <c r="B258" i="9"/>
  <c r="M257" i="9"/>
  <c r="L257" i="9"/>
  <c r="F257" i="9"/>
  <c r="E257" i="9"/>
  <c r="B257" i="9" s="1"/>
  <c r="M256" i="9"/>
  <c r="L256" i="9"/>
  <c r="F256" i="9"/>
  <c r="B256" i="9" s="1"/>
  <c r="E256" i="9"/>
  <c r="M255" i="9"/>
  <c r="L255" i="9"/>
  <c r="F255" i="9" s="1"/>
  <c r="E255" i="9"/>
  <c r="B255" i="9"/>
  <c r="M254" i="9"/>
  <c r="F254" i="9" s="1"/>
  <c r="L254" i="9"/>
  <c r="E254" i="9"/>
  <c r="B254" i="9"/>
  <c r="M253" i="9"/>
  <c r="L253" i="9"/>
  <c r="F253" i="9"/>
  <c r="E253" i="9"/>
  <c r="B253" i="9" s="1"/>
  <c r="M252" i="9"/>
  <c r="L252" i="9"/>
  <c r="F252" i="9"/>
  <c r="B252" i="9" s="1"/>
  <c r="E252" i="9"/>
  <c r="M251" i="9"/>
  <c r="L251" i="9"/>
  <c r="F251" i="9" s="1"/>
  <c r="E251" i="9"/>
  <c r="B251" i="9"/>
  <c r="M250" i="9"/>
  <c r="F250" i="9" s="1"/>
  <c r="L250" i="9"/>
  <c r="E250" i="9"/>
  <c r="B250" i="9"/>
  <c r="M249" i="9"/>
  <c r="L249" i="9"/>
  <c r="F249" i="9"/>
  <c r="E249" i="9"/>
  <c r="B249" i="9" s="1"/>
  <c r="M248" i="9"/>
  <c r="L248" i="9"/>
  <c r="F248" i="9"/>
  <c r="B248" i="9" s="1"/>
  <c r="E248" i="9"/>
  <c r="M247" i="9"/>
  <c r="L247" i="9"/>
  <c r="F247" i="9" s="1"/>
  <c r="E247" i="9"/>
  <c r="B247" i="9"/>
  <c r="M246" i="9"/>
  <c r="F246" i="9" s="1"/>
  <c r="L246" i="9"/>
  <c r="E246" i="9"/>
  <c r="B246" i="9"/>
  <c r="M245" i="9"/>
  <c r="L245" i="9"/>
  <c r="F245" i="9"/>
  <c r="E245" i="9"/>
  <c r="B245" i="9" s="1"/>
  <c r="M244" i="9"/>
  <c r="L244" i="9"/>
  <c r="F244" i="9"/>
  <c r="B244" i="9" s="1"/>
  <c r="E244" i="9"/>
  <c r="M243" i="9"/>
  <c r="L243" i="9"/>
  <c r="F243" i="9" s="1"/>
  <c r="E243" i="9"/>
  <c r="B243" i="9"/>
  <c r="M242" i="9"/>
  <c r="F242" i="9" s="1"/>
  <c r="L242" i="9"/>
  <c r="E242" i="9"/>
  <c r="B242" i="9"/>
  <c r="M241" i="9"/>
  <c r="L241" i="9"/>
  <c r="F241" i="9"/>
  <c r="E241" i="9"/>
  <c r="B241" i="9" s="1"/>
  <c r="M240" i="9"/>
  <c r="L240" i="9"/>
  <c r="F240" i="9"/>
  <c r="B240" i="9" s="1"/>
  <c r="E240" i="9"/>
  <c r="M239" i="9"/>
  <c r="L239" i="9"/>
  <c r="F239" i="9" s="1"/>
  <c r="E239" i="9"/>
  <c r="B239" i="9"/>
  <c r="M238" i="9"/>
  <c r="F238" i="9" s="1"/>
  <c r="L238" i="9"/>
  <c r="E238" i="9"/>
  <c r="B238" i="9"/>
  <c r="M237" i="9"/>
  <c r="L237" i="9"/>
  <c r="F237" i="9"/>
  <c r="E237" i="9"/>
  <c r="B237" i="9" s="1"/>
  <c r="M236" i="9"/>
  <c r="L236" i="9"/>
  <c r="F236" i="9"/>
  <c r="B236" i="9" s="1"/>
  <c r="E236" i="9"/>
  <c r="M235" i="9"/>
  <c r="L235" i="9"/>
  <c r="F235" i="9" s="1"/>
  <c r="E235" i="9"/>
  <c r="B235" i="9"/>
  <c r="M234" i="9"/>
  <c r="F234" i="9" s="1"/>
  <c r="L234" i="9"/>
  <c r="E234" i="9"/>
  <c r="B234" i="9"/>
  <c r="M233" i="9"/>
  <c r="L233" i="9"/>
  <c r="F233" i="9"/>
  <c r="E233" i="9"/>
  <c r="B233" i="9" s="1"/>
  <c r="M232" i="9"/>
  <c r="L232" i="9"/>
  <c r="F232" i="9"/>
  <c r="B232" i="9" s="1"/>
  <c r="E232" i="9"/>
  <c r="M231" i="9"/>
  <c r="L231" i="9"/>
  <c r="F231" i="9" s="1"/>
  <c r="E231" i="9"/>
  <c r="B231" i="9"/>
  <c r="M230" i="9"/>
  <c r="F230" i="9" s="1"/>
  <c r="L230" i="9"/>
  <c r="E230" i="9"/>
  <c r="B230" i="9"/>
  <c r="M229" i="9"/>
  <c r="L229" i="9"/>
  <c r="F229" i="9"/>
  <c r="E229" i="9"/>
  <c r="B229" i="9" s="1"/>
  <c r="M228" i="9"/>
  <c r="L228" i="9"/>
  <c r="F228" i="9"/>
  <c r="B228" i="9" s="1"/>
  <c r="E228" i="9"/>
  <c r="M227" i="9"/>
  <c r="L227" i="9"/>
  <c r="F227" i="9" s="1"/>
  <c r="E227" i="9"/>
  <c r="B227" i="9"/>
  <c r="M226" i="9"/>
  <c r="F226" i="9" s="1"/>
  <c r="L226" i="9"/>
  <c r="E226" i="9"/>
  <c r="B226" i="9"/>
  <c r="M225" i="9"/>
  <c r="F225" i="9" s="1"/>
  <c r="L225" i="9"/>
  <c r="E225" i="9"/>
  <c r="M224" i="9"/>
  <c r="L224" i="9"/>
  <c r="F224" i="9"/>
  <c r="B224" i="9" s="1"/>
  <c r="E224" i="9"/>
  <c r="M223" i="9"/>
  <c r="L223" i="9"/>
  <c r="F223" i="9" s="1"/>
  <c r="E223" i="9"/>
  <c r="B223" i="9"/>
  <c r="M222" i="9"/>
  <c r="F222" i="9" s="1"/>
  <c r="L222" i="9"/>
  <c r="E222" i="9"/>
  <c r="B222" i="9"/>
  <c r="M221" i="9"/>
  <c r="F221" i="9" s="1"/>
  <c r="L221" i="9"/>
  <c r="E221" i="9"/>
  <c r="M220" i="9"/>
  <c r="F220" i="9" s="1"/>
  <c r="B220" i="9" s="1"/>
  <c r="L220" i="9"/>
  <c r="E220" i="9"/>
  <c r="M219" i="9"/>
  <c r="L219" i="9"/>
  <c r="E219" i="9"/>
  <c r="M218" i="9"/>
  <c r="F218" i="9" s="1"/>
  <c r="B218" i="9" s="1"/>
  <c r="L218" i="9"/>
  <c r="E218" i="9"/>
  <c r="M217" i="9"/>
  <c r="F217" i="9" s="1"/>
  <c r="L217" i="9"/>
  <c r="E217" i="9"/>
  <c r="M216" i="9"/>
  <c r="F216" i="9" s="1"/>
  <c r="B216" i="9" s="1"/>
  <c r="L216" i="9"/>
  <c r="E216" i="9"/>
  <c r="M215" i="9"/>
  <c r="L215" i="9"/>
  <c r="F215" i="9" s="1"/>
  <c r="E215" i="9"/>
  <c r="B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H157" i="9"/>
  <c r="E157" i="9" s="1"/>
  <c r="B157" i="9" s="1"/>
  <c r="G157" i="9"/>
  <c r="F157" i="9"/>
  <c r="H156" i="9"/>
  <c r="G156" i="9"/>
  <c r="F156" i="9"/>
  <c r="E156" i="9"/>
  <c r="B156" i="9" s="1"/>
  <c r="H155" i="9"/>
  <c r="G155" i="9"/>
  <c r="E155" i="9" s="1"/>
  <c r="F155" i="9"/>
  <c r="B155" i="9"/>
  <c r="H154" i="9"/>
  <c r="G154" i="9"/>
  <c r="F154" i="9"/>
  <c r="E154" i="9"/>
  <c r="B154" i="9" s="1"/>
  <c r="H153" i="9"/>
  <c r="E153" i="9" s="1"/>
  <c r="G153" i="9"/>
  <c r="F153" i="9"/>
  <c r="H152" i="9"/>
  <c r="G152" i="9"/>
  <c r="E152" i="9" s="1"/>
  <c r="B152" i="9" s="1"/>
  <c r="F152" i="9"/>
  <c r="H151" i="9"/>
  <c r="G151" i="9"/>
  <c r="E151" i="9" s="1"/>
  <c r="B151" i="9" s="1"/>
  <c r="F151" i="9"/>
  <c r="H150" i="9"/>
  <c r="G150" i="9"/>
  <c r="F150" i="9"/>
  <c r="H149" i="9"/>
  <c r="E149" i="9" s="1"/>
  <c r="B149" i="9" s="1"/>
  <c r="G149" i="9"/>
  <c r="F149" i="9"/>
  <c r="H148" i="9"/>
  <c r="G148" i="9"/>
  <c r="F148" i="9"/>
  <c r="E148" i="9"/>
  <c r="B148" i="9" s="1"/>
  <c r="H147" i="9"/>
  <c r="G147" i="9"/>
  <c r="E147" i="9" s="1"/>
  <c r="F147" i="9"/>
  <c r="B147" i="9"/>
  <c r="H146" i="9"/>
  <c r="G146" i="9"/>
  <c r="F146" i="9"/>
  <c r="E146" i="9"/>
  <c r="B146" i="9" s="1"/>
  <c r="H145" i="9"/>
  <c r="E145" i="9" s="1"/>
  <c r="B145" i="9" s="1"/>
  <c r="G145" i="9"/>
  <c r="F145" i="9"/>
  <c r="H144" i="9"/>
  <c r="G144" i="9"/>
  <c r="E144" i="9" s="1"/>
  <c r="B144" i="9" s="1"/>
  <c r="F144" i="9"/>
  <c r="H143" i="9"/>
  <c r="G143" i="9"/>
  <c r="F143" i="9"/>
  <c r="F142" i="9"/>
  <c r="H141" i="9"/>
  <c r="G141" i="9"/>
  <c r="F141" i="9"/>
  <c r="E141" i="9"/>
  <c r="B141" i="9" s="1"/>
  <c r="H140" i="9"/>
  <c r="G140" i="9"/>
  <c r="E140" i="9" s="1"/>
  <c r="F140" i="9"/>
  <c r="H139" i="9"/>
  <c r="G139" i="9"/>
  <c r="F139" i="9"/>
  <c r="H138" i="9"/>
  <c r="E138" i="9" s="1"/>
  <c r="B138" i="9" s="1"/>
  <c r="G138" i="9"/>
  <c r="F138" i="9"/>
  <c r="H137" i="9"/>
  <c r="G137" i="9"/>
  <c r="F137" i="9"/>
  <c r="E137" i="9"/>
  <c r="B137" i="9" s="1"/>
  <c r="H136" i="9"/>
  <c r="G136" i="9"/>
  <c r="E136" i="9" s="1"/>
  <c r="F136" i="9"/>
  <c r="H135" i="9"/>
  <c r="G135" i="9"/>
  <c r="F135" i="9"/>
  <c r="H134" i="9"/>
  <c r="E134" i="9" s="1"/>
  <c r="B134" i="9" s="1"/>
  <c r="G134" i="9"/>
  <c r="F134" i="9"/>
  <c r="H133" i="9"/>
  <c r="G133" i="9"/>
  <c r="F133" i="9"/>
  <c r="E133" i="9"/>
  <c r="B133" i="9" s="1"/>
  <c r="H132" i="9"/>
  <c r="G132" i="9"/>
  <c r="E132" i="9" s="1"/>
  <c r="F132" i="9"/>
  <c r="H131" i="9"/>
  <c r="G131" i="9"/>
  <c r="F131" i="9"/>
  <c r="H130" i="9"/>
  <c r="E130" i="9" s="1"/>
  <c r="B130" i="9" s="1"/>
  <c r="G130" i="9"/>
  <c r="F130" i="9"/>
  <c r="H129" i="9"/>
  <c r="G129" i="9"/>
  <c r="F129" i="9"/>
  <c r="E129" i="9"/>
  <c r="B129" i="9" s="1"/>
  <c r="H128" i="9"/>
  <c r="G128" i="9"/>
  <c r="E128" i="9" s="1"/>
  <c r="F128" i="9"/>
  <c r="H127" i="9"/>
  <c r="G127" i="9"/>
  <c r="F127" i="9"/>
  <c r="H126" i="9"/>
  <c r="E126" i="9" s="1"/>
  <c r="B126" i="9" s="1"/>
  <c r="G126" i="9"/>
  <c r="F126" i="9"/>
  <c r="H125" i="9"/>
  <c r="G125" i="9"/>
  <c r="F125" i="9"/>
  <c r="E125" i="9"/>
  <c r="B125" i="9" s="1"/>
  <c r="H124" i="9"/>
  <c r="G124" i="9"/>
  <c r="E124" i="9" s="1"/>
  <c r="F124" i="9"/>
  <c r="H123" i="9"/>
  <c r="G123" i="9"/>
  <c r="F123" i="9"/>
  <c r="H122" i="9"/>
  <c r="E122" i="9" s="1"/>
  <c r="B122" i="9" s="1"/>
  <c r="G122" i="9"/>
  <c r="F122" i="9"/>
  <c r="H121" i="9"/>
  <c r="G121" i="9"/>
  <c r="F121" i="9"/>
  <c r="E121" i="9"/>
  <c r="B121" i="9" s="1"/>
  <c r="H120" i="9"/>
  <c r="G120" i="9"/>
  <c r="E120" i="9" s="1"/>
  <c r="F120" i="9"/>
  <c r="H119" i="9"/>
  <c r="G119" i="9"/>
  <c r="F119" i="9"/>
  <c r="H118" i="9"/>
  <c r="E118" i="9" s="1"/>
  <c r="B118" i="9" s="1"/>
  <c r="G118" i="9"/>
  <c r="F118" i="9"/>
  <c r="H117" i="9"/>
  <c r="G117" i="9"/>
  <c r="F117" i="9"/>
  <c r="E117" i="9"/>
  <c r="B117" i="9" s="1"/>
  <c r="H116" i="9"/>
  <c r="G116" i="9"/>
  <c r="E116" i="9" s="1"/>
  <c r="F116" i="9"/>
  <c r="H115" i="9"/>
  <c r="G115" i="9"/>
  <c r="F115" i="9"/>
  <c r="H114" i="9"/>
  <c r="E114" i="9" s="1"/>
  <c r="B114" i="9" s="1"/>
  <c r="G114" i="9"/>
  <c r="F114" i="9"/>
  <c r="H113" i="9"/>
  <c r="G113" i="9"/>
  <c r="F113" i="9"/>
  <c r="E113" i="9"/>
  <c r="B113" i="9" s="1"/>
  <c r="H112" i="9"/>
  <c r="G112" i="9"/>
  <c r="E112" i="9" s="1"/>
  <c r="F112" i="9"/>
  <c r="H111" i="9"/>
  <c r="G111" i="9"/>
  <c r="F111" i="9"/>
  <c r="H110" i="9"/>
  <c r="E110" i="9" s="1"/>
  <c r="B110" i="9" s="1"/>
  <c r="G110" i="9"/>
  <c r="F110" i="9"/>
  <c r="H109" i="9"/>
  <c r="G109" i="9"/>
  <c r="F109" i="9"/>
  <c r="E109" i="9"/>
  <c r="B109" i="9" s="1"/>
  <c r="H108" i="9"/>
  <c r="G108" i="9"/>
  <c r="E108" i="9" s="1"/>
  <c r="F108" i="9"/>
  <c r="H107" i="9"/>
  <c r="G107" i="9"/>
  <c r="F107" i="9"/>
  <c r="H106" i="9"/>
  <c r="E106" i="9" s="1"/>
  <c r="B106" i="9" s="1"/>
  <c r="G106" i="9"/>
  <c r="F106" i="9"/>
  <c r="H105" i="9"/>
  <c r="G105" i="9"/>
  <c r="F105" i="9"/>
  <c r="E105" i="9"/>
  <c r="B105" i="9" s="1"/>
  <c r="H104" i="9"/>
  <c r="G104" i="9"/>
  <c r="E104" i="9" s="1"/>
  <c r="F104" i="9"/>
  <c r="H103" i="9"/>
  <c r="G103" i="9"/>
  <c r="F103" i="9"/>
  <c r="H102" i="9"/>
  <c r="E102" i="9" s="1"/>
  <c r="B102" i="9" s="1"/>
  <c r="G102" i="9"/>
  <c r="F102" i="9"/>
  <c r="H101" i="9"/>
  <c r="E101" i="9" s="1"/>
  <c r="B101" i="9" s="1"/>
  <c r="G101" i="9"/>
  <c r="F101" i="9"/>
  <c r="H100" i="9"/>
  <c r="G100" i="9"/>
  <c r="E100" i="9" s="1"/>
  <c r="F100" i="9"/>
  <c r="H99" i="9"/>
  <c r="G99" i="9"/>
  <c r="F99" i="9"/>
  <c r="H98" i="9"/>
  <c r="E98" i="9" s="1"/>
  <c r="B98" i="9" s="1"/>
  <c r="G98" i="9"/>
  <c r="F98" i="9"/>
  <c r="H97" i="9"/>
  <c r="G97" i="9"/>
  <c r="F97" i="9"/>
  <c r="E97" i="9"/>
  <c r="B97" i="9" s="1"/>
  <c r="H96" i="9"/>
  <c r="G96" i="9"/>
  <c r="E96" i="9" s="1"/>
  <c r="F96" i="9"/>
  <c r="H95" i="9"/>
  <c r="G95" i="9"/>
  <c r="F95" i="9"/>
  <c r="H94" i="9"/>
  <c r="E94" i="9" s="1"/>
  <c r="B94" i="9" s="1"/>
  <c r="G94" i="9"/>
  <c r="F94" i="9"/>
  <c r="H93" i="9"/>
  <c r="G93" i="9"/>
  <c r="F93" i="9"/>
  <c r="E93" i="9"/>
  <c r="B93" i="9" s="1"/>
  <c r="H92" i="9"/>
  <c r="G92" i="9"/>
  <c r="E92" i="9" s="1"/>
  <c r="F92" i="9"/>
  <c r="H91" i="9"/>
  <c r="G91" i="9"/>
  <c r="F91" i="9"/>
  <c r="H90" i="9"/>
  <c r="E90" i="9" s="1"/>
  <c r="B90" i="9" s="1"/>
  <c r="G90" i="9"/>
  <c r="F90" i="9"/>
  <c r="H89" i="9"/>
  <c r="G89" i="9"/>
  <c r="F89" i="9"/>
  <c r="E89" i="9"/>
  <c r="B89" i="9" s="1"/>
  <c r="H88" i="9"/>
  <c r="G88" i="9"/>
  <c r="E88" i="9" s="1"/>
  <c r="F88" i="9"/>
  <c r="H87" i="9"/>
  <c r="G87" i="9"/>
  <c r="F87" i="9"/>
  <c r="H86" i="9"/>
  <c r="E86" i="9" s="1"/>
  <c r="B86" i="9" s="1"/>
  <c r="G86" i="9"/>
  <c r="F86" i="9"/>
  <c r="H85" i="9"/>
  <c r="G85" i="9"/>
  <c r="F85" i="9"/>
  <c r="E85" i="9"/>
  <c r="B85" i="9" s="1"/>
  <c r="H84" i="9"/>
  <c r="G84" i="9"/>
  <c r="E84" i="9" s="1"/>
  <c r="F84" i="9"/>
  <c r="H83" i="9"/>
  <c r="G83" i="9"/>
  <c r="F83" i="9"/>
  <c r="H82" i="9"/>
  <c r="E82" i="9" s="1"/>
  <c r="B82" i="9" s="1"/>
  <c r="G82" i="9"/>
  <c r="F82" i="9"/>
  <c r="H81" i="9"/>
  <c r="G81" i="9"/>
  <c r="F81" i="9"/>
  <c r="E81" i="9"/>
  <c r="B81" i="9" s="1"/>
  <c r="H80" i="9"/>
  <c r="G80" i="9"/>
  <c r="E80" i="9" s="1"/>
  <c r="F80" i="9"/>
  <c r="H79" i="9"/>
  <c r="G79" i="9"/>
  <c r="F79" i="9"/>
  <c r="H78" i="9"/>
  <c r="E78" i="9" s="1"/>
  <c r="B78" i="9" s="1"/>
  <c r="G78" i="9"/>
  <c r="F78" i="9"/>
  <c r="H77" i="9"/>
  <c r="G77" i="9"/>
  <c r="F77" i="9"/>
  <c r="E77" i="9"/>
  <c r="B77" i="9" s="1"/>
  <c r="H76" i="9"/>
  <c r="G76" i="9"/>
  <c r="E76" i="9" s="1"/>
  <c r="F76" i="9"/>
  <c r="H75" i="9"/>
  <c r="G75" i="9"/>
  <c r="F75" i="9"/>
  <c r="H74" i="9"/>
  <c r="E74" i="9" s="1"/>
  <c r="B74" i="9" s="1"/>
  <c r="G74" i="9"/>
  <c r="F74" i="9"/>
  <c r="H73" i="9"/>
  <c r="G73" i="9"/>
  <c r="F73" i="9"/>
  <c r="E73" i="9"/>
  <c r="B73" i="9" s="1"/>
  <c r="H72" i="9"/>
  <c r="G72" i="9"/>
  <c r="E72" i="9" s="1"/>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G65" i="9"/>
  <c r="E65" i="9" s="1"/>
  <c r="B65" i="9" s="1"/>
  <c r="F65" i="9"/>
  <c r="H64" i="9"/>
  <c r="G64" i="9"/>
  <c r="E64" i="9" s="1"/>
  <c r="B64" i="9" s="1"/>
  <c r="F64" i="9"/>
  <c r="H63" i="9"/>
  <c r="G63" i="9"/>
  <c r="E63" i="9" s="1"/>
  <c r="B63" i="9" s="1"/>
  <c r="F63" i="9"/>
  <c r="H62" i="9"/>
  <c r="E62" i="9" s="1"/>
  <c r="B62" i="9" s="1"/>
  <c r="G62" i="9"/>
  <c r="F62" i="9"/>
  <c r="H61" i="9"/>
  <c r="G61" i="9"/>
  <c r="F61" i="9"/>
  <c r="E61" i="9"/>
  <c r="B61" i="9" s="1"/>
  <c r="H60" i="9"/>
  <c r="G60" i="9"/>
  <c r="E60" i="9" s="1"/>
  <c r="F60" i="9"/>
  <c r="B60" i="9"/>
  <c r="H59" i="9"/>
  <c r="G59" i="9"/>
  <c r="F59" i="9"/>
  <c r="E59" i="9"/>
  <c r="B59" i="9" s="1"/>
  <c r="H58" i="9"/>
  <c r="E58" i="9" s="1"/>
  <c r="B58" i="9" s="1"/>
  <c r="G58" i="9"/>
  <c r="F58" i="9"/>
  <c r="H57" i="9"/>
  <c r="G57" i="9"/>
  <c r="E57" i="9" s="1"/>
  <c r="B57" i="9" s="1"/>
  <c r="F57" i="9"/>
  <c r="H56" i="9"/>
  <c r="G56" i="9"/>
  <c r="E56" i="9" s="1"/>
  <c r="B56" i="9" s="1"/>
  <c r="F56" i="9"/>
  <c r="H55" i="9"/>
  <c r="G55" i="9"/>
  <c r="E55" i="9" s="1"/>
  <c r="B55" i="9" s="1"/>
  <c r="F55" i="9"/>
  <c r="H54" i="9"/>
  <c r="E54" i="9" s="1"/>
  <c r="B54" i="9" s="1"/>
  <c r="G54" i="9"/>
  <c r="F54" i="9"/>
  <c r="H53" i="9"/>
  <c r="E53" i="9" s="1"/>
  <c r="B53" i="9" s="1"/>
  <c r="G53" i="9"/>
  <c r="F53" i="9"/>
  <c r="H52" i="9"/>
  <c r="G52" i="9"/>
  <c r="E52" i="9" s="1"/>
  <c r="F52" i="9"/>
  <c r="B52" i="9"/>
  <c r="H51" i="9"/>
  <c r="G51" i="9"/>
  <c r="F51" i="9"/>
  <c r="E51" i="9"/>
  <c r="B51" i="9" s="1"/>
  <c r="H50" i="9"/>
  <c r="E50" i="9" s="1"/>
  <c r="B50" i="9" s="1"/>
  <c r="G50" i="9"/>
  <c r="F50" i="9"/>
  <c r="H49" i="9"/>
  <c r="G49" i="9"/>
  <c r="E49" i="9" s="1"/>
  <c r="B49" i="9" s="1"/>
  <c r="F49" i="9"/>
  <c r="H48" i="9"/>
  <c r="G48" i="9"/>
  <c r="E48" i="9" s="1"/>
  <c r="B48" i="9" s="1"/>
  <c r="F48" i="9"/>
  <c r="H47" i="9"/>
  <c r="G47" i="9"/>
  <c r="E47" i="9" s="1"/>
  <c r="B47" i="9" s="1"/>
  <c r="F47" i="9"/>
  <c r="H46" i="9"/>
  <c r="E46" i="9" s="1"/>
  <c r="B46" i="9" s="1"/>
  <c r="G46" i="9"/>
  <c r="F46" i="9"/>
  <c r="H45" i="9"/>
  <c r="E45" i="9" s="1"/>
  <c r="B45" i="9" s="1"/>
  <c r="G45" i="9"/>
  <c r="F45" i="9"/>
  <c r="H44" i="9"/>
  <c r="G44" i="9"/>
  <c r="F44" i="9"/>
  <c r="H43" i="9"/>
  <c r="G43" i="9"/>
  <c r="F43" i="9"/>
  <c r="H42" i="9"/>
  <c r="E42" i="9" s="1"/>
  <c r="B42" i="9" s="1"/>
  <c r="G42" i="9"/>
  <c r="F42" i="9"/>
  <c r="H41" i="9"/>
  <c r="G41" i="9"/>
  <c r="F41" i="9"/>
  <c r="E41" i="9"/>
  <c r="B41" i="9" s="1"/>
  <c r="H40" i="9"/>
  <c r="G40" i="9"/>
  <c r="F40" i="9"/>
  <c r="H39" i="9"/>
  <c r="G39" i="9"/>
  <c r="F39" i="9"/>
  <c r="H38" i="9"/>
  <c r="E38" i="9" s="1"/>
  <c r="B38" i="9" s="1"/>
  <c r="G38" i="9"/>
  <c r="F38" i="9"/>
  <c r="H37" i="9"/>
  <c r="E37" i="9" s="1"/>
  <c r="B37" i="9" s="1"/>
  <c r="G37" i="9"/>
  <c r="F37" i="9"/>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B30" i="9" s="1"/>
  <c r="G30" i="9"/>
  <c r="F30" i="9"/>
  <c r="H29" i="9"/>
  <c r="G29" i="9"/>
  <c r="F29" i="9"/>
  <c r="E29" i="9"/>
  <c r="B29" i="9" s="1"/>
  <c r="H28" i="9"/>
  <c r="G28" i="9"/>
  <c r="F28" i="9"/>
  <c r="H27" i="9"/>
  <c r="G27" i="9"/>
  <c r="E27" i="9" s="1"/>
  <c r="B27" i="9" s="1"/>
  <c r="F27" i="9"/>
  <c r="H26" i="9"/>
  <c r="G26" i="9"/>
  <c r="F26" i="9"/>
  <c r="H25" i="9"/>
  <c r="E25" i="9" s="1"/>
  <c r="B25" i="9" s="1"/>
  <c r="G25" i="9"/>
  <c r="F25" i="9"/>
  <c r="H24" i="9"/>
  <c r="G24" i="9"/>
  <c r="E24" i="9" s="1"/>
  <c r="B24" i="9" s="1"/>
  <c r="F24" i="9"/>
  <c r="H23" i="9"/>
  <c r="G23" i="9"/>
  <c r="E23" i="9" s="1"/>
  <c r="B23" i="9" s="1"/>
  <c r="F23" i="9"/>
  <c r="H22" i="9"/>
  <c r="E22" i="9" s="1"/>
  <c r="B22" i="9" s="1"/>
  <c r="G22" i="9"/>
  <c r="F22" i="9"/>
  <c r="H21" i="9"/>
  <c r="E21" i="9" s="1"/>
  <c r="B21" i="9" s="1"/>
  <c r="G21" i="9"/>
  <c r="F21" i="9"/>
  <c r="F20" i="9"/>
  <c r="F4" i="9"/>
  <c r="O3" i="9"/>
  <c r="G273" i="9" s="1"/>
  <c r="I3" i="9"/>
  <c r="H3" i="9"/>
  <c r="G3" i="9"/>
  <c r="D101" i="8"/>
  <c r="D95" i="8"/>
  <c r="D90" i="8"/>
  <c r="D85" i="8"/>
  <c r="C1560" i="1" s="1"/>
  <c r="G1560" i="1" s="1"/>
  <c r="D80" i="8"/>
  <c r="C1555" i="1" s="1"/>
  <c r="D75" i="8"/>
  <c r="C1550" i="1" s="1"/>
  <c r="H1550" i="1" s="1"/>
  <c r="D70" i="8"/>
  <c r="D65" i="8"/>
  <c r="C1540" i="1" s="1"/>
  <c r="G1540" i="1" s="1"/>
  <c r="D60" i="8"/>
  <c r="C1535" i="1" s="1"/>
  <c r="D55" i="8"/>
  <c r="C1530" i="1" s="1"/>
  <c r="D50" i="8"/>
  <c r="D44" i="8"/>
  <c r="D36" i="8"/>
  <c r="D26" i="8"/>
  <c r="D24" i="8" s="1"/>
  <c r="C1499" i="1" s="1"/>
  <c r="D18" i="8"/>
  <c r="D8" i="8"/>
  <c r="E44" i="7"/>
  <c r="D44" i="7"/>
  <c r="E39" i="7"/>
  <c r="D39" i="7"/>
  <c r="D38" i="7" s="1"/>
  <c r="E38" i="7"/>
  <c r="E30" i="7"/>
  <c r="D30" i="7"/>
  <c r="E23" i="7"/>
  <c r="E22" i="7" s="1"/>
  <c r="D23" i="7"/>
  <c r="D22" i="7"/>
  <c r="E14" i="7"/>
  <c r="D14" i="7"/>
  <c r="E7" i="7"/>
  <c r="D7" i="7"/>
  <c r="D6" i="7" s="1"/>
  <c r="D5" i="7" s="1"/>
  <c r="E6" i="7"/>
  <c r="E5" i="7"/>
  <c r="F140" i="6"/>
  <c r="F139" i="6"/>
  <c r="F138" i="6"/>
  <c r="F137" i="6"/>
  <c r="F136" i="6"/>
  <c r="F135" i="6"/>
  <c r="F134" i="6"/>
  <c r="F133" i="6"/>
  <c r="F132" i="6"/>
  <c r="F131" i="6"/>
  <c r="E130" i="6"/>
  <c r="E129" i="6" s="1"/>
  <c r="D130" i="6"/>
  <c r="F128" i="6"/>
  <c r="F127" i="6"/>
  <c r="F126" i="6"/>
  <c r="F125" i="6"/>
  <c r="F124" i="6"/>
  <c r="F123" i="6"/>
  <c r="E122" i="6"/>
  <c r="E114" i="6" s="1"/>
  <c r="I27"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1393" i="1" s="1"/>
  <c r="D99" i="6"/>
  <c r="F98" i="6"/>
  <c r="F97" i="6"/>
  <c r="F96" i="6"/>
  <c r="F95" i="6"/>
  <c r="E94" i="6"/>
  <c r="D94" i="6"/>
  <c r="F94" i="6" s="1"/>
  <c r="F93" i="6"/>
  <c r="F92" i="6"/>
  <c r="F91" i="6"/>
  <c r="F90" i="6"/>
  <c r="E90" i="6"/>
  <c r="E89" i="6" s="1"/>
  <c r="D1383" i="1"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1355" i="1" s="1"/>
  <c r="D61" i="6"/>
  <c r="F61" i="6" s="1"/>
  <c r="F60" i="6"/>
  <c r="F59" i="6"/>
  <c r="F58" i="6"/>
  <c r="F57" i="6"/>
  <c r="F56" i="6"/>
  <c r="F55" i="6"/>
  <c r="F54" i="6"/>
  <c r="E54" i="6"/>
  <c r="D54" i="6"/>
  <c r="F53" i="6"/>
  <c r="F52" i="6"/>
  <c r="F51" i="6"/>
  <c r="E50" i="6"/>
  <c r="D50" i="6"/>
  <c r="F50" i="6" s="1"/>
  <c r="F49" i="6"/>
  <c r="F48" i="6"/>
  <c r="F47" i="6"/>
  <c r="F46" i="6"/>
  <c r="F45" i="6"/>
  <c r="F44" i="6"/>
  <c r="E43" i="6"/>
  <c r="D43" i="6"/>
  <c r="F42" i="6"/>
  <c r="F41" i="6"/>
  <c r="F40" i="6"/>
  <c r="F39" i="6"/>
  <c r="E39" i="6"/>
  <c r="D39" i="6"/>
  <c r="F38" i="6"/>
  <c r="F37" i="6"/>
  <c r="E36" i="6"/>
  <c r="E35" i="6" s="1"/>
  <c r="I25"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E250" i="5"/>
  <c r="D250" i="5"/>
  <c r="F250" i="5" s="1"/>
  <c r="F249" i="5"/>
  <c r="F248" i="5"/>
  <c r="F247" i="5"/>
  <c r="F246" i="5"/>
  <c r="E246" i="5"/>
  <c r="D246" i="5"/>
  <c r="E245" i="5"/>
  <c r="D245" i="5"/>
  <c r="F244" i="5"/>
  <c r="F243" i="5"/>
  <c r="F242" i="5"/>
  <c r="E242" i="5"/>
  <c r="D242" i="5"/>
  <c r="F241" i="5"/>
  <c r="F240" i="5"/>
  <c r="F239" i="5"/>
  <c r="E239" i="5"/>
  <c r="D239" i="5"/>
  <c r="F238" i="5"/>
  <c r="E238" i="5"/>
  <c r="E237" i="5" s="1"/>
  <c r="I23" i="3" s="1"/>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F206" i="5"/>
  <c r="D206" i="5"/>
  <c r="G292" i="9" s="1"/>
  <c r="F205" i="5"/>
  <c r="F204" i="5"/>
  <c r="F203" i="5"/>
  <c r="F202" i="5"/>
  <c r="F201" i="5"/>
  <c r="F200" i="5"/>
  <c r="F199" i="5"/>
  <c r="F198" i="5"/>
  <c r="E198" i="5"/>
  <c r="D198" i="5"/>
  <c r="F197" i="5"/>
  <c r="F196" i="5"/>
  <c r="F195" i="5"/>
  <c r="F194" i="5"/>
  <c r="F193" i="5"/>
  <c r="F192" i="5"/>
  <c r="F191" i="5"/>
  <c r="E191" i="5"/>
  <c r="E190" i="5" s="1"/>
  <c r="H291" i="9" s="1"/>
  <c r="D191" i="5"/>
  <c r="F190" i="5"/>
  <c r="D190" i="5"/>
  <c r="G291" i="9" s="1"/>
  <c r="F189" i="5"/>
  <c r="F188" i="5"/>
  <c r="F187" i="5"/>
  <c r="F186" i="5"/>
  <c r="F185" i="5"/>
  <c r="F184" i="5"/>
  <c r="F183" i="5"/>
  <c r="F182" i="5"/>
  <c r="F181" i="5"/>
  <c r="F180" i="5"/>
  <c r="E180" i="5"/>
  <c r="D180" i="5"/>
  <c r="D177" i="5" s="1"/>
  <c r="G289" i="9"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F119" i="5"/>
  <c r="E119" i="5"/>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8" i="5"/>
  <c r="E78" i="5"/>
  <c r="F77" i="5"/>
  <c r="F76" i="5"/>
  <c r="F75" i="5"/>
  <c r="F74" i="5"/>
  <c r="F73" i="5"/>
  <c r="F72" i="5"/>
  <c r="F71" i="5"/>
  <c r="E70" i="5"/>
  <c r="E69" i="5" s="1"/>
  <c r="D70" i="5"/>
  <c r="F70" i="5"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I20" i="3"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F626" i="4"/>
  <c r="E626" i="4"/>
  <c r="D626" i="4"/>
  <c r="F625" i="4"/>
  <c r="D625" i="4"/>
  <c r="F624" i="4"/>
  <c r="F623" i="4"/>
  <c r="F622" i="4"/>
  <c r="F621" i="4"/>
  <c r="F620" i="4"/>
  <c r="F619" i="4"/>
  <c r="F618" i="4"/>
  <c r="F617" i="4"/>
  <c r="E617" i="4"/>
  <c r="D617" i="4"/>
  <c r="F616" i="4"/>
  <c r="F615" i="4"/>
  <c r="F614" i="4"/>
  <c r="F613" i="4"/>
  <c r="E612" i="4"/>
  <c r="F612" i="4" s="1"/>
  <c r="D612" i="4"/>
  <c r="F611" i="4"/>
  <c r="F610" i="4"/>
  <c r="F609" i="4"/>
  <c r="F608" i="4"/>
  <c r="F607" i="4"/>
  <c r="F606" i="4"/>
  <c r="F605" i="4"/>
  <c r="E605" i="4"/>
  <c r="D605" i="4"/>
  <c r="F604" i="4"/>
  <c r="F603" i="4"/>
  <c r="E603" i="4"/>
  <c r="H142" i="9" s="1"/>
  <c r="D603" i="4"/>
  <c r="G142" i="9" s="1"/>
  <c r="F602" i="4"/>
  <c r="F601" i="4"/>
  <c r="F600" i="4"/>
  <c r="E599" i="4"/>
  <c r="D599" i="4"/>
  <c r="F598" i="4"/>
  <c r="F597" i="4"/>
  <c r="F596" i="4"/>
  <c r="F595" i="4"/>
  <c r="E594" i="4"/>
  <c r="D594" i="4"/>
  <c r="F594" i="4" s="1"/>
  <c r="F592" i="4"/>
  <c r="F591" i="4"/>
  <c r="E590" i="4"/>
  <c r="D590" i="4"/>
  <c r="F590" i="4" s="1"/>
  <c r="F589" i="4"/>
  <c r="F588" i="4"/>
  <c r="E587" i="4"/>
  <c r="D587" i="4"/>
  <c r="F587" i="4" s="1"/>
  <c r="F586" i="4"/>
  <c r="E585" i="4"/>
  <c r="E580" i="4" s="1"/>
  <c r="D585" i="4"/>
  <c r="F585" i="4" s="1"/>
  <c r="F584" i="4"/>
  <c r="F583" i="4"/>
  <c r="F582" i="4"/>
  <c r="F581" i="4"/>
  <c r="E581" i="4"/>
  <c r="D581" i="4"/>
  <c r="F579" i="4"/>
  <c r="F578" i="4"/>
  <c r="F577" i="4"/>
  <c r="E577" i="4"/>
  <c r="D577" i="4"/>
  <c r="F576" i="4"/>
  <c r="F575" i="4"/>
  <c r="E574" i="4"/>
  <c r="D574" i="4"/>
  <c r="F573" i="4"/>
  <c r="F572" i="4"/>
  <c r="F571" i="4"/>
  <c r="E571" i="4"/>
  <c r="D571" i="4"/>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2" i="4"/>
  <c r="F541" i="4"/>
  <c r="F540" i="4"/>
  <c r="F539" i="4"/>
  <c r="E538" i="4"/>
  <c r="D538" i="4"/>
  <c r="F538" i="4" s="1"/>
  <c r="F537" i="4"/>
  <c r="F536" i="4"/>
  <c r="E535" i="4"/>
  <c r="D535" i="4"/>
  <c r="F535" i="4" s="1"/>
  <c r="F534" i="4"/>
  <c r="F533" i="4"/>
  <c r="F532" i="4"/>
  <c r="F531" i="4"/>
  <c r="E530" i="4"/>
  <c r="E529" i="4" s="1"/>
  <c r="D530" i="4"/>
  <c r="F530" i="4" s="1"/>
  <c r="F527" i="4"/>
  <c r="F526" i="4"/>
  <c r="E525" i="4"/>
  <c r="D525" i="4"/>
  <c r="F525" i="4" s="1"/>
  <c r="F524" i="4"/>
  <c r="F523" i="4"/>
  <c r="E522" i="4"/>
  <c r="D522" i="4"/>
  <c r="F522" i="4" s="1"/>
  <c r="F521" i="4"/>
  <c r="F520" i="4"/>
  <c r="E519" i="4"/>
  <c r="D519" i="4"/>
  <c r="F519" i="4" s="1"/>
  <c r="F518" i="4"/>
  <c r="F517" i="4"/>
  <c r="F516" i="4"/>
  <c r="E516" i="4"/>
  <c r="D516" i="4"/>
  <c r="D515" i="4"/>
  <c r="F515" i="4" s="1"/>
  <c r="F514" i="4"/>
  <c r="F513" i="4"/>
  <c r="F512" i="4"/>
  <c r="F511" i="4"/>
  <c r="F510" i="4"/>
  <c r="F509" i="4"/>
  <c r="F508" i="4"/>
  <c r="F507" i="4"/>
  <c r="E507" i="4"/>
  <c r="D507" i="4"/>
  <c r="F506" i="4"/>
  <c r="F505" i="4"/>
  <c r="F504" i="4"/>
  <c r="F503" i="4"/>
  <c r="E502" i="4"/>
  <c r="F502" i="4" s="1"/>
  <c r="D502" i="4"/>
  <c r="F501" i="4"/>
  <c r="F500" i="4"/>
  <c r="F499" i="4"/>
  <c r="F498" i="4"/>
  <c r="F497" i="4"/>
  <c r="F496" i="4"/>
  <c r="F495" i="4"/>
  <c r="E495" i="4"/>
  <c r="D495" i="4"/>
  <c r="F494" i="4"/>
  <c r="F493" i="4"/>
  <c r="F492" i="4"/>
  <c r="F491" i="4"/>
  <c r="F490" i="4"/>
  <c r="E490" i="4"/>
  <c r="D490" i="4"/>
  <c r="F489" i="4"/>
  <c r="F488" i="4"/>
  <c r="F487" i="4"/>
  <c r="F486" i="4"/>
  <c r="E485" i="4"/>
  <c r="D485" i="4"/>
  <c r="E484" i="4"/>
  <c r="F483" i="4"/>
  <c r="F482" i="4"/>
  <c r="E481" i="4"/>
  <c r="D481" i="4"/>
  <c r="F481" i="4" s="1"/>
  <c r="F480" i="4"/>
  <c r="F479" i="4"/>
  <c r="F478" i="4"/>
  <c r="E478" i="4"/>
  <c r="E472" i="4" s="1"/>
  <c r="D478" i="4"/>
  <c r="F477" i="4"/>
  <c r="F476" i="4"/>
  <c r="F475" i="4"/>
  <c r="F474" i="4"/>
  <c r="E473" i="4"/>
  <c r="D473" i="4"/>
  <c r="F471" i="4"/>
  <c r="F470" i="4"/>
  <c r="F469" i="4"/>
  <c r="E469" i="4"/>
  <c r="D469" i="4"/>
  <c r="F468" i="4"/>
  <c r="F467" i="4"/>
  <c r="F466" i="4"/>
  <c r="E466" i="4"/>
  <c r="D466" i="4"/>
  <c r="F465" i="4"/>
  <c r="F464" i="4"/>
  <c r="E463" i="4"/>
  <c r="D463" i="4"/>
  <c r="F463" i="4" s="1"/>
  <c r="F462" i="4"/>
  <c r="F461"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F418" i="4"/>
  <c r="E418" i="4"/>
  <c r="D418" i="4"/>
  <c r="F417" i="4"/>
  <c r="E417" i="4"/>
  <c r="D417" i="4"/>
  <c r="E416" i="4"/>
  <c r="D411" i="1" s="1"/>
  <c r="D416" i="4"/>
  <c r="F411" i="4"/>
  <c r="F410" i="4"/>
  <c r="F409" i="4"/>
  <c r="F406" i="4"/>
  <c r="F405" i="4"/>
  <c r="F404" i="4"/>
  <c r="F403" i="4"/>
  <c r="E402" i="4"/>
  <c r="F402" i="4" s="1"/>
  <c r="D402" i="4"/>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F356" i="4"/>
  <c r="E356" i="4"/>
  <c r="D356" i="4"/>
  <c r="F355" i="4"/>
  <c r="F354" i="4"/>
  <c r="F353" i="4"/>
  <c r="E352" i="4"/>
  <c r="D352" i="4"/>
  <c r="E351" i="4"/>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D300" i="4"/>
  <c r="E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2" i="4"/>
  <c r="F261" i="4"/>
  <c r="F260" i="4"/>
  <c r="F259" i="4"/>
  <c r="E259" i="4"/>
  <c r="E252" i="4" s="1"/>
  <c r="D259" i="4"/>
  <c r="D252" i="4" s="1"/>
  <c r="C248" i="1" s="1"/>
  <c r="F258" i="4"/>
  <c r="F257" i="4"/>
  <c r="F256" i="4"/>
  <c r="F255" i="4"/>
  <c r="F254" i="4"/>
  <c r="F253"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5" i="4"/>
  <c r="F234" i="4"/>
  <c r="F233" i="4"/>
  <c r="F232" i="4"/>
  <c r="E231" i="4"/>
  <c r="D231" i="4"/>
  <c r="F230" i="4"/>
  <c r="F229" i="4"/>
  <c r="E228" i="4"/>
  <c r="D228" i="4"/>
  <c r="F228" i="4" s="1"/>
  <c r="F227" i="4"/>
  <c r="F226" i="4"/>
  <c r="F225" i="4"/>
  <c r="E225" i="4"/>
  <c r="D225" i="4"/>
  <c r="D224" i="4"/>
  <c r="F223" i="4"/>
  <c r="F222" i="4"/>
  <c r="F221" i="4"/>
  <c r="F220" i="4"/>
  <c r="E219" i="4"/>
  <c r="D219" i="4"/>
  <c r="F218" i="4"/>
  <c r="F217" i="4"/>
  <c r="F216" i="4"/>
  <c r="E216" i="4"/>
  <c r="D216" i="4"/>
  <c r="E215" i="4"/>
  <c r="D215" i="4"/>
  <c r="F214" i="4"/>
  <c r="F213" i="4"/>
  <c r="F212" i="4"/>
  <c r="F211" i="4"/>
  <c r="E210" i="4"/>
  <c r="D210" i="4"/>
  <c r="F209" i="4"/>
  <c r="F208" i="4"/>
  <c r="F207" i="4"/>
  <c r="F206" i="4"/>
  <c r="F205" i="4"/>
  <c r="F204" i="4"/>
  <c r="F203" i="4"/>
  <c r="F202" i="4"/>
  <c r="E202" i="4"/>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4" i="4"/>
  <c r="F162" i="4"/>
  <c r="F161" i="4"/>
  <c r="F160" i="4"/>
  <c r="E159" i="4"/>
  <c r="D159" i="4"/>
  <c r="F159" i="4" s="1"/>
  <c r="F158" i="4"/>
  <c r="F157" i="4"/>
  <c r="F156" i="4"/>
  <c r="F155" i="4"/>
  <c r="F154" i="4"/>
  <c r="E153" i="4"/>
  <c r="D153" i="4"/>
  <c r="D152" i="4"/>
  <c r="F150" i="4"/>
  <c r="F149" i="4"/>
  <c r="F148" i="4"/>
  <c r="F147" i="4"/>
  <c r="F146" i="4"/>
  <c r="F145" i="4"/>
  <c r="F144" i="4"/>
  <c r="F143" i="4"/>
  <c r="F142" i="4"/>
  <c r="F141" i="4"/>
  <c r="E140" i="4"/>
  <c r="D140" i="4"/>
  <c r="E139" i="4"/>
  <c r="F138" i="4"/>
  <c r="F137" i="4"/>
  <c r="F136" i="4"/>
  <c r="F135" i="4"/>
  <c r="E134" i="4"/>
  <c r="E133" i="4" s="1"/>
  <c r="D134" i="4"/>
  <c r="F132" i="4"/>
  <c r="F131" i="4"/>
  <c r="F130" i="4"/>
  <c r="F129" i="4"/>
  <c r="E128" i="4"/>
  <c r="F128" i="4" s="1"/>
  <c r="D128" i="4"/>
  <c r="F127" i="4"/>
  <c r="F126" i="4"/>
  <c r="E125" i="4"/>
  <c r="E124" i="4" s="1"/>
  <c r="D125" i="4"/>
  <c r="F125" i="4" s="1"/>
  <c r="D124" i="4"/>
  <c r="F123" i="4"/>
  <c r="F122" i="4"/>
  <c r="F121" i="4"/>
  <c r="E120" i="4"/>
  <c r="F120" i="4" s="1"/>
  <c r="D120" i="4"/>
  <c r="F119" i="4"/>
  <c r="F118" i="4"/>
  <c r="F117" i="4"/>
  <c r="F116" i="4"/>
  <c r="F115" i="4"/>
  <c r="F114" i="4"/>
  <c r="F113" i="4"/>
  <c r="E112" i="4"/>
  <c r="D112" i="4"/>
  <c r="F111" i="4"/>
  <c r="F110" i="4"/>
  <c r="F109" i="4"/>
  <c r="F108" i="4"/>
  <c r="E107" i="4"/>
  <c r="F107" i="4"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D82" i="4"/>
  <c r="F81" i="4"/>
  <c r="F80" i="4"/>
  <c r="F79" i="4"/>
  <c r="F78" i="4"/>
  <c r="E77" i="4"/>
  <c r="D77" i="4"/>
  <c r="F77" i="4" s="1"/>
  <c r="F76" i="4"/>
  <c r="F75" i="4"/>
  <c r="E74" i="4"/>
  <c r="D74" i="4"/>
  <c r="F73" i="4"/>
  <c r="F72" i="4"/>
  <c r="F71" i="4"/>
  <c r="E71" i="4"/>
  <c r="D71" i="4"/>
  <c r="F70" i="4"/>
  <c r="F69" i="4"/>
  <c r="F68" i="4"/>
  <c r="E68" i="4"/>
  <c r="D68" i="4"/>
  <c r="F67" i="4"/>
  <c r="F66" i="4"/>
  <c r="E65" i="4"/>
  <c r="D65" i="4"/>
  <c r="F65" i="4" s="1"/>
  <c r="F64" i="4"/>
  <c r="F63" i="4"/>
  <c r="F62" i="4"/>
  <c r="E62" i="4"/>
  <c r="D62" i="4"/>
  <c r="F61" i="4"/>
  <c r="F60" i="4"/>
  <c r="E59" i="4"/>
  <c r="F59" i="4" s="1"/>
  <c r="D59" i="4"/>
  <c r="F58" i="4"/>
  <c r="F57" i="4"/>
  <c r="F56" i="4"/>
  <c r="F55" i="4"/>
  <c r="F54" i="4"/>
  <c r="E54" i="4"/>
  <c r="D54" i="4"/>
  <c r="F53" i="4"/>
  <c r="F52" i="4"/>
  <c r="F51" i="4"/>
  <c r="E51" i="4"/>
  <c r="E50" i="4" s="1"/>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H32" i="3"/>
  <c r="G32" i="3"/>
  <c r="B32" i="3"/>
  <c r="H31" i="3"/>
  <c r="G31" i="3"/>
  <c r="B31" i="3"/>
  <c r="I30" i="3"/>
  <c r="H30" i="3"/>
  <c r="G30" i="3"/>
  <c r="B30" i="3"/>
  <c r="I29"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H1578" i="1" s="1"/>
  <c r="C1577" i="1"/>
  <c r="H1575" i="1"/>
  <c r="G1575" i="1"/>
  <c r="C1575" i="1"/>
  <c r="C1574" i="1"/>
  <c r="H1574" i="1" s="1"/>
  <c r="C1573" i="1"/>
  <c r="H1572" i="1"/>
  <c r="C1572" i="1"/>
  <c r="G1572" i="1" s="1"/>
  <c r="H1571" i="1"/>
  <c r="G1571" i="1"/>
  <c r="C1571" i="1"/>
  <c r="C1570" i="1"/>
  <c r="H1570" i="1" s="1"/>
  <c r="C1569" i="1"/>
  <c r="C1568" i="1"/>
  <c r="G1568" i="1" s="1"/>
  <c r="H1567" i="1"/>
  <c r="G1567" i="1"/>
  <c r="C1567" i="1"/>
  <c r="G1566" i="1"/>
  <c r="C1566" i="1"/>
  <c r="H1566" i="1" s="1"/>
  <c r="C1565" i="1"/>
  <c r="H1564" i="1"/>
  <c r="C1564" i="1"/>
  <c r="G1564" i="1" s="1"/>
  <c r="H1563" i="1"/>
  <c r="C1563" i="1"/>
  <c r="G1563" i="1" s="1"/>
  <c r="C1562" i="1"/>
  <c r="H1562" i="1" s="1"/>
  <c r="C1561" i="1"/>
  <c r="H1560" i="1"/>
  <c r="H1559" i="1"/>
  <c r="G1559" i="1"/>
  <c r="C1559" i="1"/>
  <c r="C1558" i="1"/>
  <c r="H1558" i="1" s="1"/>
  <c r="C1557" i="1"/>
  <c r="H1556" i="1"/>
  <c r="C1556" i="1"/>
  <c r="G1556" i="1" s="1"/>
  <c r="H1555" i="1"/>
  <c r="G1555" i="1"/>
  <c r="C1554" i="1"/>
  <c r="H1554" i="1" s="1"/>
  <c r="C1553" i="1"/>
  <c r="H1552" i="1"/>
  <c r="C1552" i="1"/>
  <c r="G1552" i="1" s="1"/>
  <c r="H1551" i="1"/>
  <c r="C1551" i="1"/>
  <c r="G1551" i="1" s="1"/>
  <c r="C1549" i="1"/>
  <c r="H1548" i="1"/>
  <c r="C1548" i="1"/>
  <c r="G1548" i="1" s="1"/>
  <c r="H1547" i="1"/>
  <c r="G1547" i="1"/>
  <c r="C1547" i="1"/>
  <c r="C1546" i="1"/>
  <c r="H1546" i="1" s="1"/>
  <c r="C1545" i="1"/>
  <c r="H1544" i="1"/>
  <c r="C1544" i="1"/>
  <c r="G1544" i="1" s="1"/>
  <c r="H1543" i="1"/>
  <c r="G1543" i="1"/>
  <c r="C1543" i="1"/>
  <c r="C1542" i="1"/>
  <c r="H1542" i="1" s="1"/>
  <c r="C1541" i="1"/>
  <c r="H1539" i="1"/>
  <c r="G1539" i="1"/>
  <c r="C1539" i="1"/>
  <c r="C1538" i="1"/>
  <c r="H1538" i="1" s="1"/>
  <c r="C1537" i="1"/>
  <c r="H1536" i="1"/>
  <c r="C1536" i="1"/>
  <c r="G1536" i="1" s="1"/>
  <c r="H1535" i="1"/>
  <c r="G1535" i="1"/>
  <c r="G1534" i="1"/>
  <c r="C1534" i="1"/>
  <c r="H1534" i="1" s="1"/>
  <c r="C1533" i="1"/>
  <c r="C1532" i="1"/>
  <c r="G1532" i="1" s="1"/>
  <c r="H1531" i="1"/>
  <c r="G1531" i="1"/>
  <c r="C1531" i="1"/>
  <c r="C1529" i="1"/>
  <c r="H1528" i="1"/>
  <c r="C1528" i="1"/>
  <c r="G1528" i="1" s="1"/>
  <c r="H1527" i="1"/>
  <c r="G1527" i="1"/>
  <c r="C1527" i="1"/>
  <c r="G1526" i="1"/>
  <c r="C1526" i="1"/>
  <c r="H1526" i="1" s="1"/>
  <c r="C1525" i="1"/>
  <c r="C1523" i="1"/>
  <c r="H1523" i="1" s="1"/>
  <c r="C1522" i="1"/>
  <c r="H1522" i="1" s="1"/>
  <c r="C1521" i="1"/>
  <c r="H1520" i="1"/>
  <c r="C1520" i="1"/>
  <c r="G1520" i="1" s="1"/>
  <c r="H1516" i="1"/>
  <c r="C1516" i="1"/>
  <c r="G1516" i="1" s="1"/>
  <c r="G1515" i="1"/>
  <c r="C1515" i="1"/>
  <c r="H1515" i="1" s="1"/>
  <c r="C1514" i="1"/>
  <c r="H1514" i="1" s="1"/>
  <c r="C1513" i="1"/>
  <c r="H1512" i="1"/>
  <c r="C1512" i="1"/>
  <c r="G1512" i="1" s="1"/>
  <c r="H1511" i="1"/>
  <c r="C1511" i="1"/>
  <c r="G1511" i="1" s="1"/>
  <c r="C1510" i="1"/>
  <c r="H1510" i="1" s="1"/>
  <c r="C1509" i="1"/>
  <c r="H1508" i="1"/>
  <c r="C1508" i="1"/>
  <c r="G1508" i="1" s="1"/>
  <c r="G1507" i="1"/>
  <c r="C1507" i="1"/>
  <c r="H1507" i="1" s="1"/>
  <c r="C1506" i="1"/>
  <c r="H1506" i="1" s="1"/>
  <c r="C1505" i="1"/>
  <c r="H1504" i="1"/>
  <c r="C1504" i="1"/>
  <c r="G1504" i="1" s="1"/>
  <c r="C1503" i="1"/>
  <c r="H1503" i="1" s="1"/>
  <c r="C1502" i="1"/>
  <c r="H1502" i="1" s="1"/>
  <c r="H1500" i="1"/>
  <c r="C1500" i="1"/>
  <c r="G1500" i="1" s="1"/>
  <c r="C1498" i="1"/>
  <c r="H1498" i="1" s="1"/>
  <c r="C1497" i="1"/>
  <c r="H1496" i="1"/>
  <c r="C1496" i="1"/>
  <c r="G1496" i="1" s="1"/>
  <c r="H1495" i="1"/>
  <c r="G1495" i="1"/>
  <c r="C1495" i="1"/>
  <c r="C1494" i="1"/>
  <c r="H1494" i="1" s="1"/>
  <c r="C1493" i="1"/>
  <c r="C1492" i="1"/>
  <c r="G1492" i="1" s="1"/>
  <c r="H1491" i="1"/>
  <c r="C1491" i="1"/>
  <c r="G1491" i="1" s="1"/>
  <c r="C1490" i="1"/>
  <c r="H1490" i="1" s="1"/>
  <c r="C1489" i="1"/>
  <c r="H1488" i="1"/>
  <c r="C1488" i="1"/>
  <c r="G1488" i="1" s="1"/>
  <c r="C1487" i="1"/>
  <c r="H1487" i="1" s="1"/>
  <c r="C1486" i="1"/>
  <c r="H1486" i="1" s="1"/>
  <c r="C1485" i="1"/>
  <c r="C1484" i="1"/>
  <c r="G1484" i="1" s="1"/>
  <c r="C1482" i="1"/>
  <c r="H1482" i="1" s="1"/>
  <c r="C1480" i="1"/>
  <c r="G1480" i="1" s="1"/>
  <c r="D1479" i="1"/>
  <c r="J1479" i="1" s="1"/>
  <c r="C1479" i="1"/>
  <c r="H1478" i="1"/>
  <c r="G1478" i="1"/>
  <c r="I1478" i="1" s="1"/>
  <c r="D1478" i="1"/>
  <c r="C1478" i="1"/>
  <c r="J1478" i="1" s="1"/>
  <c r="D1477" i="1"/>
  <c r="J1477" i="1" s="1"/>
  <c r="C1477" i="1"/>
  <c r="H1476" i="1"/>
  <c r="G1476" i="1"/>
  <c r="I1476" i="1" s="1"/>
  <c r="D1476" i="1"/>
  <c r="C1476" i="1"/>
  <c r="J1476" i="1" s="1"/>
  <c r="C1475" i="1"/>
  <c r="D1474" i="1"/>
  <c r="C1474" i="1"/>
  <c r="H1473" i="1"/>
  <c r="G1473" i="1"/>
  <c r="I1473" i="1" s="1"/>
  <c r="D1473" i="1"/>
  <c r="C1473" i="1"/>
  <c r="J1473" i="1" s="1"/>
  <c r="D1472" i="1"/>
  <c r="C1472" i="1"/>
  <c r="H1471" i="1"/>
  <c r="G1471" i="1"/>
  <c r="I1471" i="1" s="1"/>
  <c r="D1471" i="1"/>
  <c r="C1471" i="1"/>
  <c r="J1471" i="1" s="1"/>
  <c r="H1470" i="1"/>
  <c r="G1470" i="1"/>
  <c r="D1470" i="1"/>
  <c r="C1470" i="1"/>
  <c r="C1469" i="1"/>
  <c r="J1468" i="1"/>
  <c r="D1468" i="1"/>
  <c r="C1468" i="1"/>
  <c r="H1467" i="1"/>
  <c r="G1467" i="1"/>
  <c r="D1467" i="1"/>
  <c r="C1467" i="1"/>
  <c r="J1467" i="1" s="1"/>
  <c r="J1466" i="1"/>
  <c r="D1466" i="1"/>
  <c r="C1466" i="1"/>
  <c r="H1465" i="1"/>
  <c r="G1465" i="1"/>
  <c r="D1465" i="1"/>
  <c r="C1465" i="1"/>
  <c r="J1465" i="1" s="1"/>
  <c r="J1464" i="1"/>
  <c r="D1464" i="1"/>
  <c r="C1464" i="1"/>
  <c r="H1463" i="1"/>
  <c r="G1463" i="1"/>
  <c r="D1463" i="1"/>
  <c r="C1463" i="1"/>
  <c r="J1463" i="1" s="1"/>
  <c r="J1462" i="1"/>
  <c r="D1462" i="1"/>
  <c r="C1462" i="1"/>
  <c r="D1461" i="1"/>
  <c r="C1461" i="1"/>
  <c r="H1460" i="1"/>
  <c r="G1460" i="1"/>
  <c r="I1460" i="1" s="1"/>
  <c r="D1460" i="1"/>
  <c r="C1460" i="1"/>
  <c r="J1460" i="1" s="1"/>
  <c r="D1459" i="1"/>
  <c r="J1459" i="1" s="1"/>
  <c r="C1459" i="1"/>
  <c r="H1458" i="1"/>
  <c r="G1458" i="1"/>
  <c r="I1458" i="1" s="1"/>
  <c r="D1458" i="1"/>
  <c r="C1458" i="1"/>
  <c r="J1458" i="1" s="1"/>
  <c r="D1457" i="1"/>
  <c r="J1457" i="1" s="1"/>
  <c r="C1457" i="1"/>
  <c r="H1456" i="1"/>
  <c r="G1456" i="1"/>
  <c r="I1456" i="1" s="1"/>
  <c r="D1456" i="1"/>
  <c r="C1456" i="1"/>
  <c r="J1456" i="1" s="1"/>
  <c r="D1455" i="1"/>
  <c r="J1455" i="1" s="1"/>
  <c r="C1455" i="1"/>
  <c r="D1454" i="1"/>
  <c r="C1454" i="1"/>
  <c r="D1453" i="1"/>
  <c r="C1453" i="1"/>
  <c r="H1452" i="1"/>
  <c r="G1452" i="1"/>
  <c r="I1452" i="1" s="1"/>
  <c r="D1452" i="1"/>
  <c r="C1452" i="1"/>
  <c r="J1452" i="1" s="1"/>
  <c r="D1451" i="1"/>
  <c r="J1451" i="1" s="1"/>
  <c r="C1451" i="1"/>
  <c r="H1450" i="1"/>
  <c r="G1450" i="1"/>
  <c r="I1450" i="1" s="1"/>
  <c r="D1450" i="1"/>
  <c r="C1450" i="1"/>
  <c r="J1450" i="1" s="1"/>
  <c r="D1449" i="1"/>
  <c r="J1449" i="1" s="1"/>
  <c r="C1449" i="1"/>
  <c r="H1448" i="1"/>
  <c r="G1448" i="1"/>
  <c r="I1448" i="1" s="1"/>
  <c r="D1448" i="1"/>
  <c r="C1448" i="1"/>
  <c r="J1448" i="1" s="1"/>
  <c r="D1447" i="1"/>
  <c r="J1447" i="1" s="1"/>
  <c r="C1447" i="1"/>
  <c r="H1446" i="1"/>
  <c r="G1446" i="1"/>
  <c r="I1446" i="1" s="1"/>
  <c r="D1446" i="1"/>
  <c r="C1446" i="1"/>
  <c r="J1446" i="1" s="1"/>
  <c r="J1445" i="1"/>
  <c r="H1445" i="1"/>
  <c r="D1445" i="1"/>
  <c r="C1445" i="1"/>
  <c r="G1445" i="1" s="1"/>
  <c r="D1444" i="1"/>
  <c r="H1444" i="1" s="1"/>
  <c r="C1444" i="1"/>
  <c r="H1443" i="1"/>
  <c r="D1443" i="1"/>
  <c r="C1443" i="1"/>
  <c r="D1442" i="1"/>
  <c r="H1442" i="1" s="1"/>
  <c r="C1442" i="1"/>
  <c r="H1441" i="1"/>
  <c r="D1441" i="1"/>
  <c r="C1441" i="1"/>
  <c r="D1440" i="1"/>
  <c r="H1440" i="1" s="1"/>
  <c r="C1440" i="1"/>
  <c r="H1439" i="1"/>
  <c r="D1439" i="1"/>
  <c r="C1439" i="1"/>
  <c r="D1438" i="1"/>
  <c r="C1438" i="1"/>
  <c r="G1438" i="1" s="1"/>
  <c r="D1437" i="1"/>
  <c r="C1437" i="1"/>
  <c r="G1437" i="1" s="1"/>
  <c r="H1436" i="1"/>
  <c r="D1436" i="1"/>
  <c r="C1436" i="1"/>
  <c r="G1436" i="1" s="1"/>
  <c r="D1434" i="1"/>
  <c r="C1434" i="1"/>
  <c r="G1434" i="1" s="1"/>
  <c r="H1433" i="1"/>
  <c r="D1433" i="1"/>
  <c r="C1433" i="1"/>
  <c r="G1433" i="1" s="1"/>
  <c r="D1432" i="1"/>
  <c r="H1432" i="1" s="1"/>
  <c r="C1432" i="1"/>
  <c r="D1431" i="1"/>
  <c r="C1431" i="1"/>
  <c r="G1431" i="1" s="1"/>
  <c r="D1430" i="1"/>
  <c r="C1430" i="1"/>
  <c r="G1430" i="1" s="1"/>
  <c r="H1429" i="1"/>
  <c r="D1429" i="1"/>
  <c r="C1429" i="1"/>
  <c r="G1429" i="1" s="1"/>
  <c r="H1428" i="1"/>
  <c r="G1428" i="1"/>
  <c r="D1428" i="1"/>
  <c r="C1428" i="1"/>
  <c r="H1427" i="1"/>
  <c r="G1427" i="1"/>
  <c r="D1427" i="1"/>
  <c r="C1427" i="1"/>
  <c r="H1426" i="1"/>
  <c r="G1426" i="1"/>
  <c r="D1426" i="1"/>
  <c r="C1426" i="1"/>
  <c r="H1425" i="1"/>
  <c r="G1425" i="1"/>
  <c r="D1425" i="1"/>
  <c r="C1425" i="1"/>
  <c r="D1424" i="1"/>
  <c r="D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C1384"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D959" i="1"/>
  <c r="G959" i="1" s="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D947" i="1"/>
  <c r="H947" i="1" s="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D821" i="1"/>
  <c r="G821" i="1" s="1"/>
  <c r="C821" i="1"/>
  <c r="H820" i="1"/>
  <c r="G820" i="1"/>
  <c r="D820" i="1"/>
  <c r="C820" i="1"/>
  <c r="H819" i="1"/>
  <c r="D819" i="1"/>
  <c r="G819" i="1" s="1"/>
  <c r="C819" i="1"/>
  <c r="H818" i="1"/>
  <c r="G818" i="1"/>
  <c r="D818" i="1"/>
  <c r="C818" i="1"/>
  <c r="H817" i="1"/>
  <c r="G817" i="1"/>
  <c r="D817" i="1"/>
  <c r="C817" i="1"/>
  <c r="D816" i="1"/>
  <c r="H816" i="1" s="1"/>
  <c r="C816" i="1"/>
  <c r="H815" i="1"/>
  <c r="G815" i="1"/>
  <c r="D815" i="1"/>
  <c r="C815" i="1"/>
  <c r="D814" i="1"/>
  <c r="H814" i="1" s="1"/>
  <c r="C814" i="1"/>
  <c r="H813" i="1"/>
  <c r="G813" i="1"/>
  <c r="D813" i="1"/>
  <c r="C813" i="1"/>
  <c r="H812" i="1"/>
  <c r="G812" i="1"/>
  <c r="D812" i="1"/>
  <c r="C812" i="1"/>
  <c r="H811" i="1"/>
  <c r="G811" i="1"/>
  <c r="D811" i="1"/>
  <c r="C811" i="1"/>
  <c r="H810" i="1"/>
  <c r="G810" i="1"/>
  <c r="D810" i="1"/>
  <c r="C810" i="1"/>
  <c r="D809" i="1"/>
  <c r="H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D755" i="1"/>
  <c r="H755" i="1" s="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G710"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G666"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G651" i="1"/>
  <c r="D651" i="1"/>
  <c r="C651" i="1"/>
  <c r="H650" i="1"/>
  <c r="G650" i="1"/>
  <c r="D650" i="1"/>
  <c r="C650" i="1"/>
  <c r="H649" i="1"/>
  <c r="G649" i="1"/>
  <c r="D649" i="1"/>
  <c r="C649" i="1"/>
  <c r="D648" i="1"/>
  <c r="H648" i="1" s="1"/>
  <c r="C648" i="1"/>
  <c r="H647" i="1"/>
  <c r="G647" i="1"/>
  <c r="D647" i="1"/>
  <c r="C647" i="1"/>
  <c r="D646" i="1"/>
  <c r="H646" i="1" s="1"/>
  <c r="C646" i="1"/>
  <c r="D645" i="1"/>
  <c r="G645" i="1" s="1"/>
  <c r="C645" i="1"/>
  <c r="H644" i="1"/>
  <c r="D644" i="1"/>
  <c r="G644" i="1" s="1"/>
  <c r="C644" i="1"/>
  <c r="H643" i="1"/>
  <c r="G643" i="1"/>
  <c r="D643" i="1"/>
  <c r="C643" i="1"/>
  <c r="H642" i="1"/>
  <c r="G642" i="1"/>
  <c r="D642" i="1"/>
  <c r="C642" i="1"/>
  <c r="H641" i="1"/>
  <c r="G641" i="1"/>
  <c r="D641" i="1"/>
  <c r="C641" i="1"/>
  <c r="H632" i="1"/>
  <c r="G632" i="1"/>
  <c r="D632" i="1"/>
  <c r="C632" i="1"/>
  <c r="H631" i="1"/>
  <c r="D631" i="1"/>
  <c r="G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D600" i="1"/>
  <c r="G600" i="1" s="1"/>
  <c r="C600" i="1"/>
  <c r="H599" i="1"/>
  <c r="D599" i="1"/>
  <c r="G599" i="1" s="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D490" i="1"/>
  <c r="H490" i="1" s="1"/>
  <c r="C490" i="1"/>
  <c r="D489" i="1"/>
  <c r="H489" i="1" s="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C412" i="1"/>
  <c r="C411" i="1"/>
  <c r="H406" i="1"/>
  <c r="G406" i="1"/>
  <c r="D406" i="1"/>
  <c r="C406" i="1"/>
  <c r="D405" i="1"/>
  <c r="H405" i="1" s="1"/>
  <c r="C405" i="1"/>
  <c r="H404" i="1"/>
  <c r="G404" i="1"/>
  <c r="D404" i="1"/>
  <c r="C404" i="1"/>
  <c r="H401" i="1"/>
  <c r="G401" i="1"/>
  <c r="D401" i="1"/>
  <c r="C401" i="1"/>
  <c r="H400" i="1"/>
  <c r="G400" i="1"/>
  <c r="D400" i="1"/>
  <c r="C400" i="1"/>
  <c r="H399" i="1"/>
  <c r="G399" i="1"/>
  <c r="D399" i="1"/>
  <c r="C399" i="1"/>
  <c r="H398" i="1"/>
  <c r="D398" i="1"/>
  <c r="G398" i="1" s="1"/>
  <c r="C398" i="1"/>
  <c r="D397" i="1"/>
  <c r="H397" i="1" s="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G388" i="1"/>
  <c r="D388" i="1"/>
  <c r="C388" i="1"/>
  <c r="H387" i="1"/>
  <c r="G387" i="1"/>
  <c r="D387" i="1"/>
  <c r="C387" i="1"/>
  <c r="H386" i="1"/>
  <c r="D386" i="1"/>
  <c r="G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D371" i="1"/>
  <c r="G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G364" i="1" s="1"/>
  <c r="C364" i="1"/>
  <c r="H363" i="1"/>
  <c r="G363" i="1"/>
  <c r="D363" i="1"/>
  <c r="C363" i="1"/>
  <c r="H362" i="1"/>
  <c r="G362" i="1"/>
  <c r="D362" i="1"/>
  <c r="C362" i="1"/>
  <c r="H361" i="1"/>
  <c r="G361" i="1"/>
  <c r="D361" i="1"/>
  <c r="C361" i="1"/>
  <c r="D360" i="1"/>
  <c r="G360" i="1" s="1"/>
  <c r="C360" i="1"/>
  <c r="D359" i="1"/>
  <c r="H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H290" i="1"/>
  <c r="G290" i="1"/>
  <c r="D290" i="1"/>
  <c r="C290" i="1"/>
  <c r="H289" i="1"/>
  <c r="G289" i="1"/>
  <c r="D289" i="1"/>
  <c r="C289" i="1"/>
  <c r="H288"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D261" i="1"/>
  <c r="G261" i="1" s="1"/>
  <c r="C261" i="1"/>
  <c r="H260" i="1"/>
  <c r="D260" i="1"/>
  <c r="G260" i="1" s="1"/>
  <c r="C260" i="1"/>
  <c r="C259" i="1"/>
  <c r="H258" i="1"/>
  <c r="G258" i="1"/>
  <c r="D258" i="1"/>
  <c r="C258" i="1"/>
  <c r="H257" i="1"/>
  <c r="G257" i="1"/>
  <c r="D257" i="1"/>
  <c r="C257" i="1"/>
  <c r="H256" i="1"/>
  <c r="D256" i="1"/>
  <c r="G256" i="1" s="1"/>
  <c r="C256" i="1"/>
  <c r="D255" i="1"/>
  <c r="G255" i="1" s="1"/>
  <c r="C255" i="1"/>
  <c r="H255" i="1" s="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D233" i="1"/>
  <c r="G233" i="1" s="1"/>
  <c r="C233" i="1"/>
  <c r="H232" i="1"/>
  <c r="D232" i="1"/>
  <c r="G232" i="1" s="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G207" i="1"/>
  <c r="D207" i="1"/>
  <c r="H207" i="1" s="1"/>
  <c r="C207" i="1"/>
  <c r="G206" i="1"/>
  <c r="D206" i="1"/>
  <c r="H206" i="1" s="1"/>
  <c r="C206" i="1"/>
  <c r="H205" i="1"/>
  <c r="G205" i="1"/>
  <c r="D205" i="1"/>
  <c r="C205" i="1"/>
  <c r="H204" i="1"/>
  <c r="G204" i="1"/>
  <c r="D204" i="1"/>
  <c r="C204" i="1"/>
  <c r="H203" i="1"/>
  <c r="G203" i="1"/>
  <c r="D203" i="1"/>
  <c r="C203" i="1"/>
  <c r="H202" i="1"/>
  <c r="G202" i="1"/>
  <c r="D202" i="1"/>
  <c r="C202" i="1"/>
  <c r="D201" i="1"/>
  <c r="H201" i="1" s="1"/>
  <c r="C201" i="1"/>
  <c r="H200" i="1"/>
  <c r="G200" i="1"/>
  <c r="D200" i="1"/>
  <c r="C200" i="1"/>
  <c r="H199" i="1"/>
  <c r="G199" i="1"/>
  <c r="D199" i="1"/>
  <c r="C199" i="1"/>
  <c r="H198" i="1"/>
  <c r="D198" i="1"/>
  <c r="G198" i="1" s="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H189" i="1"/>
  <c r="G189" i="1"/>
  <c r="D189" i="1"/>
  <c r="C189" i="1"/>
  <c r="H188" i="1"/>
  <c r="D188" i="1"/>
  <c r="G188" i="1" s="1"/>
  <c r="C188" i="1"/>
  <c r="H187" i="1"/>
  <c r="D187" i="1"/>
  <c r="G187" i="1" s="1"/>
  <c r="C187" i="1"/>
  <c r="H186" i="1"/>
  <c r="D186" i="1"/>
  <c r="G186" i="1" s="1"/>
  <c r="C186" i="1"/>
  <c r="H185" i="1"/>
  <c r="D185" i="1"/>
  <c r="G185" i="1" s="1"/>
  <c r="C185" i="1"/>
  <c r="C184" i="1"/>
  <c r="H183" i="1"/>
  <c r="G183" i="1"/>
  <c r="D183" i="1"/>
  <c r="C183" i="1"/>
  <c r="H182" i="1"/>
  <c r="D182" i="1"/>
  <c r="G182" i="1" s="1"/>
  <c r="C182" i="1"/>
  <c r="H181" i="1"/>
  <c r="G181" i="1"/>
  <c r="D181" i="1"/>
  <c r="C181" i="1"/>
  <c r="H180" i="1"/>
  <c r="G180" i="1"/>
  <c r="D180" i="1"/>
  <c r="C180" i="1"/>
  <c r="H179" i="1"/>
  <c r="G179" i="1"/>
  <c r="D179" i="1"/>
  <c r="C179" i="1"/>
  <c r="H178" i="1"/>
  <c r="D178" i="1"/>
  <c r="G178" i="1" s="1"/>
  <c r="C178" i="1"/>
  <c r="H177" i="1"/>
  <c r="D177" i="1"/>
  <c r="G177" i="1" s="1"/>
  <c r="C177" i="1"/>
  <c r="H176" i="1"/>
  <c r="D176" i="1"/>
  <c r="G176" i="1" s="1"/>
  <c r="C176" i="1"/>
  <c r="H175" i="1"/>
  <c r="D175" i="1"/>
  <c r="G175" i="1" s="1"/>
  <c r="C175" i="1"/>
  <c r="H174" i="1"/>
  <c r="D174" i="1"/>
  <c r="G174" i="1" s="1"/>
  <c r="C174" i="1"/>
  <c r="D173" i="1"/>
  <c r="G173" i="1" s="1"/>
  <c r="C173" i="1"/>
  <c r="H172" i="1"/>
  <c r="G172" i="1"/>
  <c r="D172" i="1"/>
  <c r="C172" i="1"/>
  <c r="H171" i="1"/>
  <c r="G171" i="1"/>
  <c r="D171" i="1"/>
  <c r="C171" i="1"/>
  <c r="H170" i="1"/>
  <c r="D170" i="1"/>
  <c r="G170" i="1" s="1"/>
  <c r="C170" i="1"/>
  <c r="H169" i="1"/>
  <c r="D169" i="1"/>
  <c r="G169" i="1" s="1"/>
  <c r="C169" i="1"/>
  <c r="H168" i="1"/>
  <c r="D168" i="1"/>
  <c r="G168" i="1" s="1"/>
  <c r="C168" i="1"/>
  <c r="D167" i="1"/>
  <c r="H167" i="1" s="1"/>
  <c r="C167" i="1"/>
  <c r="G166" i="1"/>
  <c r="D166" i="1"/>
  <c r="H166" i="1" s="1"/>
  <c r="C166" i="1"/>
  <c r="C165" i="1"/>
  <c r="H164" i="1"/>
  <c r="D164" i="1"/>
  <c r="G164" i="1" s="1"/>
  <c r="C164" i="1"/>
  <c r="H163" i="1"/>
  <c r="D163" i="1"/>
  <c r="G163" i="1" s="1"/>
  <c r="C163" i="1"/>
  <c r="D162" i="1"/>
  <c r="H162" i="1" s="1"/>
  <c r="C162" i="1"/>
  <c r="H161" i="1"/>
  <c r="D161" i="1"/>
  <c r="G161" i="1" s="1"/>
  <c r="C161" i="1"/>
  <c r="D160" i="1"/>
  <c r="H160" i="1" s="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D125" i="1"/>
  <c r="G125" i="1" s="1"/>
  <c r="C125" i="1"/>
  <c r="H124" i="1"/>
  <c r="D124" i="1"/>
  <c r="G124" i="1" s="1"/>
  <c r="C124" i="1"/>
  <c r="H123" i="1"/>
  <c r="G123" i="1"/>
  <c r="D123" i="1"/>
  <c r="C123" i="1"/>
  <c r="H122" i="1"/>
  <c r="G122" i="1"/>
  <c r="D122" i="1"/>
  <c r="C122" i="1"/>
  <c r="H121" i="1"/>
  <c r="G121" i="1"/>
  <c r="D121" i="1"/>
  <c r="C121" i="1"/>
  <c r="D120" i="1"/>
  <c r="G120" i="1" s="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D93" i="1"/>
  <c r="G93" i="1" s="1"/>
  <c r="C93" i="1"/>
  <c r="H92" i="1"/>
  <c r="G92" i="1"/>
  <c r="D92" i="1"/>
  <c r="C92" i="1"/>
  <c r="H91" i="1"/>
  <c r="G91" i="1"/>
  <c r="D91" i="1"/>
  <c r="C91" i="1"/>
  <c r="H90" i="1"/>
  <c r="D90" i="1"/>
  <c r="G90" i="1" s="1"/>
  <c r="C90" i="1"/>
  <c r="D89" i="1"/>
  <c r="H89" i="1" s="1"/>
  <c r="C89" i="1"/>
  <c r="H88" i="1"/>
  <c r="D88" i="1"/>
  <c r="G88" i="1" s="1"/>
  <c r="C88" i="1"/>
  <c r="D87" i="1"/>
  <c r="G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D57" i="1"/>
  <c r="G57" i="1" s="1"/>
  <c r="C57" i="1"/>
  <c r="H56" i="1"/>
  <c r="G56" i="1"/>
  <c r="D56" i="1"/>
  <c r="C56" i="1"/>
  <c r="H55"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D27" i="1"/>
  <c r="G27" i="1" s="1"/>
  <c r="C27" i="1"/>
  <c r="H26" i="1"/>
  <c r="G26" i="1"/>
  <c r="D26" i="1"/>
  <c r="C26" i="1"/>
  <c r="H25" i="1"/>
  <c r="D25" i="1"/>
  <c r="G25" i="1" s="1"/>
  <c r="C25" i="1"/>
  <c r="H24" i="1"/>
  <c r="G24" i="1"/>
  <c r="D24" i="1"/>
  <c r="C24" i="1"/>
  <c r="H23" i="1"/>
  <c r="G23" i="1"/>
  <c r="D23" i="1"/>
  <c r="C23" i="1"/>
  <c r="H22" i="1"/>
  <c r="G22" i="1"/>
  <c r="D22" i="1"/>
  <c r="C22" i="1"/>
  <c r="H21" i="1"/>
  <c r="G21" i="1"/>
  <c r="D21" i="1"/>
  <c r="C21" i="1"/>
  <c r="H20" i="1"/>
  <c r="D20" i="1"/>
  <c r="G20" i="1" s="1"/>
  <c r="C20" i="1"/>
  <c r="H19" i="1"/>
  <c r="D19" i="1"/>
  <c r="G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405" i="1" l="1"/>
  <c r="G411" i="1"/>
  <c r="H411" i="1"/>
  <c r="E644" i="4"/>
  <c r="D638" i="1" s="1"/>
  <c r="F416" i="4"/>
  <c r="E26" i="9"/>
  <c r="B26" i="9" s="1"/>
  <c r="D412" i="1"/>
  <c r="E272" i="9"/>
  <c r="B272" i="9" s="1"/>
  <c r="F214" i="9"/>
  <c r="B214" i="9" s="1"/>
  <c r="E31" i="9"/>
  <c r="B31" i="9" s="1"/>
  <c r="E284" i="9"/>
  <c r="B284" i="9" s="1"/>
  <c r="G1570" i="1"/>
  <c r="G1574" i="1"/>
  <c r="H1568" i="1"/>
  <c r="G1562" i="1"/>
  <c r="H1530" i="1"/>
  <c r="G1530" i="1"/>
  <c r="H1532" i="1"/>
  <c r="D49" i="8"/>
  <c r="C1524" i="1" s="1"/>
  <c r="H1524" i="1" s="1"/>
  <c r="G1523" i="1"/>
  <c r="G1503" i="1"/>
  <c r="H1499" i="1"/>
  <c r="G1499" i="1"/>
  <c r="C1501" i="1"/>
  <c r="G1501" i="1" s="1"/>
  <c r="D6" i="8"/>
  <c r="C1481" i="1" s="1"/>
  <c r="H1481" i="1" s="1"/>
  <c r="H1492" i="1"/>
  <c r="C1483" i="1"/>
  <c r="H1483" i="1" s="1"/>
  <c r="G1487" i="1"/>
  <c r="G1483" i="1"/>
  <c r="H1484" i="1"/>
  <c r="H1480" i="1"/>
  <c r="E67" i="9"/>
  <c r="B67" i="9" s="1"/>
  <c r="G648" i="1"/>
  <c r="E273" i="9"/>
  <c r="B273" i="9" s="1"/>
  <c r="G646" i="1"/>
  <c r="G947" i="1"/>
  <c r="G816" i="1"/>
  <c r="G814" i="1"/>
  <c r="G809" i="1"/>
  <c r="G755" i="1"/>
  <c r="F219" i="9"/>
  <c r="B219" i="9" s="1"/>
  <c r="E40" i="9"/>
  <c r="B40" i="9" s="1"/>
  <c r="H645" i="1"/>
  <c r="E150" i="9"/>
  <c r="B150" i="9" s="1"/>
  <c r="E593" i="4"/>
  <c r="D587" i="1" s="1"/>
  <c r="E143" i="9"/>
  <c r="B143" i="9" s="1"/>
  <c r="G489" i="1"/>
  <c r="G490" i="1"/>
  <c r="G397" i="1"/>
  <c r="H364" i="1"/>
  <c r="H371" i="1"/>
  <c r="E363" i="4"/>
  <c r="G359" i="1"/>
  <c r="H360" i="1"/>
  <c r="E263" i="4"/>
  <c r="D259" i="1" s="1"/>
  <c r="G259" i="1" s="1"/>
  <c r="B225" i="9"/>
  <c r="F252" i="4"/>
  <c r="D248" i="1"/>
  <c r="E68" i="9"/>
  <c r="B68" i="9" s="1"/>
  <c r="F231" i="4"/>
  <c r="F210" i="4"/>
  <c r="G201" i="1"/>
  <c r="G184" i="1"/>
  <c r="H184" i="1"/>
  <c r="F188" i="4"/>
  <c r="B221" i="9"/>
  <c r="E44" i="9"/>
  <c r="B44" i="9" s="1"/>
  <c r="E43" i="9"/>
  <c r="B43" i="9" s="1"/>
  <c r="H173" i="1"/>
  <c r="G167" i="1"/>
  <c r="H165" i="1"/>
  <c r="G165" i="1"/>
  <c r="G160" i="1"/>
  <c r="G162" i="1"/>
  <c r="E39" i="9"/>
  <c r="B39" i="9" s="1"/>
  <c r="B217" i="9"/>
  <c r="F153" i="4"/>
  <c r="H120" i="1"/>
  <c r="H125" i="1"/>
  <c r="G89" i="1"/>
  <c r="E82" i="4"/>
  <c r="D78" i="1" s="1"/>
  <c r="G78" i="1" s="1"/>
  <c r="H87" i="1"/>
  <c r="F91" i="4"/>
  <c r="F83" i="4"/>
  <c r="E28" i="9"/>
  <c r="B28" i="9" s="1"/>
  <c r="F29" i="4"/>
  <c r="B213" i="9"/>
  <c r="E7" i="4"/>
  <c r="D3" i="1" s="1"/>
  <c r="H259" i="1"/>
  <c r="G1355" i="1"/>
  <c r="H1355" i="1"/>
  <c r="G1383" i="1"/>
  <c r="H1383" i="1"/>
  <c r="G1393" i="1"/>
  <c r="H1393" i="1"/>
  <c r="H1509" i="1"/>
  <c r="G1509" i="1"/>
  <c r="G1440" i="1"/>
  <c r="I1440" i="1" s="1"/>
  <c r="G1442" i="1"/>
  <c r="I1442" i="1" s="1"/>
  <c r="G1444" i="1"/>
  <c r="I1444" i="1" s="1"/>
  <c r="H1454" i="1"/>
  <c r="G1454" i="1"/>
  <c r="H1462" i="1"/>
  <c r="G1462" i="1"/>
  <c r="I1462" i="1" s="1"/>
  <c r="H1464" i="1"/>
  <c r="G1464" i="1"/>
  <c r="H1466" i="1"/>
  <c r="G1466" i="1"/>
  <c r="I1466" i="1" s="1"/>
  <c r="H1468" i="1"/>
  <c r="G1468" i="1"/>
  <c r="G1481" i="1"/>
  <c r="H1485" i="1"/>
  <c r="G1485" i="1"/>
  <c r="H1489" i="1"/>
  <c r="G1489" i="1"/>
  <c r="H1493" i="1"/>
  <c r="G1493" i="1"/>
  <c r="H1497" i="1"/>
  <c r="G1497" i="1"/>
  <c r="G1522" i="1"/>
  <c r="H1537" i="1"/>
  <c r="G1537" i="1"/>
  <c r="G1558" i="1"/>
  <c r="H1577" i="1"/>
  <c r="G1577" i="1"/>
  <c r="F45" i="4"/>
  <c r="D44" i="4"/>
  <c r="F197" i="4"/>
  <c r="D196" i="4"/>
  <c r="D351" i="4"/>
  <c r="F352" i="4"/>
  <c r="F460" i="4"/>
  <c r="D459" i="4"/>
  <c r="F599" i="4"/>
  <c r="D593" i="4"/>
  <c r="F130" i="6"/>
  <c r="D129" i="6"/>
  <c r="I31" i="3"/>
  <c r="D1469" i="1"/>
  <c r="I32" i="3"/>
  <c r="D1475" i="1"/>
  <c r="H1474" i="1"/>
  <c r="G1474" i="1"/>
  <c r="H1505" i="1"/>
  <c r="G1505" i="1"/>
  <c r="H1513" i="1"/>
  <c r="G1513" i="1"/>
  <c r="H1549" i="1"/>
  <c r="G1549" i="1"/>
  <c r="C1096" i="1"/>
  <c r="C1424" i="1"/>
  <c r="H1431" i="1"/>
  <c r="H1438" i="1"/>
  <c r="J1440" i="1"/>
  <c r="J1442" i="1"/>
  <c r="J1444" i="1"/>
  <c r="G1502" i="1"/>
  <c r="G1506" i="1"/>
  <c r="G1510" i="1"/>
  <c r="G1514" i="1"/>
  <c r="H1525" i="1"/>
  <c r="G1525" i="1"/>
  <c r="H1529" i="1"/>
  <c r="G1529" i="1"/>
  <c r="H1533" i="1"/>
  <c r="G1533" i="1"/>
  <c r="G1542" i="1"/>
  <c r="G1546" i="1"/>
  <c r="G1550" i="1"/>
  <c r="G1554" i="1"/>
  <c r="H1561" i="1"/>
  <c r="G1561" i="1"/>
  <c r="H1565" i="1"/>
  <c r="G1565" i="1"/>
  <c r="H1569" i="1"/>
  <c r="G1569" i="1"/>
  <c r="H1573" i="1"/>
  <c r="G1573" i="1"/>
  <c r="D7" i="4"/>
  <c r="F8" i="4"/>
  <c r="E106" i="4"/>
  <c r="D102" i="1" s="1"/>
  <c r="F124" i="4"/>
  <c r="F134" i="4"/>
  <c r="D133" i="4"/>
  <c r="D139" i="4"/>
  <c r="F140" i="4"/>
  <c r="E224" i="4"/>
  <c r="D220" i="1" s="1"/>
  <c r="F263" i="4"/>
  <c r="F312" i="4"/>
  <c r="D311" i="4"/>
  <c r="D643" i="4"/>
  <c r="E68" i="5"/>
  <c r="F245" i="5"/>
  <c r="D237" i="5"/>
  <c r="F43" i="6"/>
  <c r="D35" i="6"/>
  <c r="H1472" i="1"/>
  <c r="G1472" i="1"/>
  <c r="H1541" i="1"/>
  <c r="G1541" i="1"/>
  <c r="H1545" i="1"/>
  <c r="G1545" i="1"/>
  <c r="H1553" i="1"/>
  <c r="G1553" i="1"/>
  <c r="D1329" i="1"/>
  <c r="D1330" i="1"/>
  <c r="D1384" i="1"/>
  <c r="D1408" i="1"/>
  <c r="D1416" i="1"/>
  <c r="H1430" i="1"/>
  <c r="G1432" i="1"/>
  <c r="H1434" i="1"/>
  <c r="H1437" i="1"/>
  <c r="G1439" i="1"/>
  <c r="I1439" i="1" s="1"/>
  <c r="J1439" i="1"/>
  <c r="G1441" i="1"/>
  <c r="I1441" i="1" s="1"/>
  <c r="J1441" i="1"/>
  <c r="G1443" i="1"/>
  <c r="I1443" i="1" s="1"/>
  <c r="J1443" i="1"/>
  <c r="H1447" i="1"/>
  <c r="G1447" i="1"/>
  <c r="H1449" i="1"/>
  <c r="G1449" i="1"/>
  <c r="I1449" i="1" s="1"/>
  <c r="H1451" i="1"/>
  <c r="G1451" i="1"/>
  <c r="H1453" i="1"/>
  <c r="G1453" i="1"/>
  <c r="H1455" i="1"/>
  <c r="G1455" i="1"/>
  <c r="H1457" i="1"/>
  <c r="G1457" i="1"/>
  <c r="H1459" i="1"/>
  <c r="G1459" i="1"/>
  <c r="H1461" i="1"/>
  <c r="G1461" i="1"/>
  <c r="I1463" i="1"/>
  <c r="I1465" i="1"/>
  <c r="I1467" i="1"/>
  <c r="J1472" i="1"/>
  <c r="J1474" i="1"/>
  <c r="H1477" i="1"/>
  <c r="G1477" i="1"/>
  <c r="I1477" i="1" s="1"/>
  <c r="H1479" i="1"/>
  <c r="G1479" i="1"/>
  <c r="I1479" i="1" s="1"/>
  <c r="G1482" i="1"/>
  <c r="G1486" i="1"/>
  <c r="G1490" i="1"/>
  <c r="G1494" i="1"/>
  <c r="G1498" i="1"/>
  <c r="H1521" i="1"/>
  <c r="G1521" i="1"/>
  <c r="G1538" i="1"/>
  <c r="H1540" i="1"/>
  <c r="H1557" i="1"/>
  <c r="G1557" i="1"/>
  <c r="G1578" i="1"/>
  <c r="F74" i="4"/>
  <c r="D50" i="4"/>
  <c r="F112" i="4"/>
  <c r="D106" i="4"/>
  <c r="E163" i="4"/>
  <c r="D159" i="1" s="1"/>
  <c r="F215" i="4"/>
  <c r="E311" i="4"/>
  <c r="F364" i="4"/>
  <c r="D363" i="4"/>
  <c r="F473" i="4"/>
  <c r="D472" i="4"/>
  <c r="E515" i="4"/>
  <c r="D509" i="1" s="1"/>
  <c r="D644" i="4"/>
  <c r="D163" i="4"/>
  <c r="F164" i="4"/>
  <c r="F236" i="4"/>
  <c r="D299" i="4"/>
  <c r="F300" i="4"/>
  <c r="F543" i="4"/>
  <c r="D529" i="4"/>
  <c r="H286" i="9"/>
  <c r="E286" i="9" s="1"/>
  <c r="B286" i="9" s="1"/>
  <c r="E87" i="5"/>
  <c r="D1065" i="1" s="1"/>
  <c r="G297" i="9"/>
  <c r="E297" i="9" s="1"/>
  <c r="H29" i="3"/>
  <c r="C1519" i="1"/>
  <c r="I36" i="3"/>
  <c r="C1576" i="1"/>
  <c r="E196" i="4"/>
  <c r="D192" i="1" s="1"/>
  <c r="F485" i="4"/>
  <c r="D484" i="4"/>
  <c r="F574" i="4"/>
  <c r="D567" i="4"/>
  <c r="D68" i="5"/>
  <c r="D114" i="6"/>
  <c r="F115" i="6"/>
  <c r="D42" i="8"/>
  <c r="F23" i="4"/>
  <c r="E152" i="4"/>
  <c r="G20" i="9" s="1"/>
  <c r="F169" i="4"/>
  <c r="F219" i="4"/>
  <c r="D421" i="4"/>
  <c r="E142" i="9"/>
  <c r="B142" i="9" s="1"/>
  <c r="E625" i="4"/>
  <c r="D619" i="1" s="1"/>
  <c r="F69" i="5"/>
  <c r="E118" i="5"/>
  <c r="D1096" i="1" s="1"/>
  <c r="E5" i="6"/>
  <c r="E289" i="9"/>
  <c r="B289" i="9" s="1"/>
  <c r="E291" i="9"/>
  <c r="B291" i="9" s="1"/>
  <c r="E643" i="4"/>
  <c r="D637" i="1" s="1"/>
  <c r="D580" i="4"/>
  <c r="D12" i="5"/>
  <c r="D176" i="5"/>
  <c r="F177" i="5"/>
  <c r="E206" i="5"/>
  <c r="G278" i="9"/>
  <c r="E278" i="9" s="1"/>
  <c r="B278" i="9" s="1"/>
  <c r="G277" i="9"/>
  <c r="E277" i="9" s="1"/>
  <c r="B277" i="9" s="1"/>
  <c r="G165" i="9"/>
  <c r="E165" i="9" s="1"/>
  <c r="B165" i="9" s="1"/>
  <c r="H164" i="9"/>
  <c r="M212" i="9"/>
  <c r="L212" i="9"/>
  <c r="G191" i="9"/>
  <c r="E191" i="9" s="1"/>
  <c r="B191" i="9" s="1"/>
  <c r="G188" i="9"/>
  <c r="E188" i="9" s="1"/>
  <c r="B188" i="9" s="1"/>
  <c r="G184" i="9"/>
  <c r="E184" i="9" s="1"/>
  <c r="B184" i="9" s="1"/>
  <c r="G180" i="9"/>
  <c r="E180" i="9" s="1"/>
  <c r="B180" i="9" s="1"/>
  <c r="G161" i="9"/>
  <c r="E161" i="9" s="1"/>
  <c r="B161"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89" i="9"/>
  <c r="E189" i="9" s="1"/>
  <c r="B189" i="9" s="1"/>
  <c r="G185" i="9"/>
  <c r="E185" i="9" s="1"/>
  <c r="B185" i="9" s="1"/>
  <c r="G181" i="9"/>
  <c r="E181" i="9" s="1"/>
  <c r="B181" i="9" s="1"/>
  <c r="G162" i="9"/>
  <c r="E162" i="9" s="1"/>
  <c r="B162" i="9" s="1"/>
  <c r="I10" i="9"/>
  <c r="H165" i="9"/>
  <c r="G169" i="9"/>
  <c r="E169" i="9" s="1"/>
  <c r="B169" i="9" s="1"/>
  <c r="G173" i="9"/>
  <c r="E173" i="9" s="1"/>
  <c r="B173" i="9" s="1"/>
  <c r="G177" i="9"/>
  <c r="E177" i="9" s="1"/>
  <c r="B177" i="9" s="1"/>
  <c r="G182" i="9"/>
  <c r="E182" i="9" s="1"/>
  <c r="B182" i="9" s="1"/>
  <c r="G186" i="9"/>
  <c r="E186" i="9" s="1"/>
  <c r="B186" i="9" s="1"/>
  <c r="G190" i="9"/>
  <c r="E190" i="9" s="1"/>
  <c r="B190" i="9" s="1"/>
  <c r="G193" i="9"/>
  <c r="E193" i="9" s="1"/>
  <c r="B193" i="9" s="1"/>
  <c r="G201" i="9"/>
  <c r="E201" i="9" s="1"/>
  <c r="B201" i="9" s="1"/>
  <c r="G209" i="9"/>
  <c r="E209" i="9" s="1"/>
  <c r="B209" i="9" s="1"/>
  <c r="G160" i="9"/>
  <c r="E160" i="9" s="1"/>
  <c r="B160" i="9" s="1"/>
  <c r="G164" i="9"/>
  <c r="E164" i="9" s="1"/>
  <c r="B164" i="9" s="1"/>
  <c r="G168" i="9"/>
  <c r="E168" i="9" s="1"/>
  <c r="B168" i="9" s="1"/>
  <c r="G172" i="9"/>
  <c r="E172" i="9" s="1"/>
  <c r="B172" i="9" s="1"/>
  <c r="G176" i="9"/>
  <c r="E176" i="9" s="1"/>
  <c r="B176" i="9" s="1"/>
  <c r="L191" i="9"/>
  <c r="F191" i="9" s="1"/>
  <c r="G199" i="9"/>
  <c r="E199" i="9" s="1"/>
  <c r="B199" i="9" s="1"/>
  <c r="G207" i="9"/>
  <c r="E207" i="9" s="1"/>
  <c r="B207" i="9" s="1"/>
  <c r="B72" i="9"/>
  <c r="B76" i="9"/>
  <c r="B80" i="9"/>
  <c r="B84" i="9"/>
  <c r="B88" i="9"/>
  <c r="B92" i="9"/>
  <c r="B96" i="9"/>
  <c r="B100" i="9"/>
  <c r="B104" i="9"/>
  <c r="B108" i="9"/>
  <c r="B112" i="9"/>
  <c r="B116" i="9"/>
  <c r="B120" i="9"/>
  <c r="B124" i="9"/>
  <c r="B128" i="9"/>
  <c r="B132" i="9"/>
  <c r="B136" i="9"/>
  <c r="B140" i="9"/>
  <c r="G167" i="9"/>
  <c r="E167" i="9" s="1"/>
  <c r="B167" i="9" s="1"/>
  <c r="G171" i="9"/>
  <c r="E171" i="9" s="1"/>
  <c r="B171" i="9" s="1"/>
  <c r="G175" i="9"/>
  <c r="E175" i="9" s="1"/>
  <c r="B175" i="9" s="1"/>
  <c r="G179" i="9"/>
  <c r="E179" i="9" s="1"/>
  <c r="B179" i="9" s="1"/>
  <c r="G183" i="9"/>
  <c r="E183" i="9" s="1"/>
  <c r="B183" i="9" s="1"/>
  <c r="G187" i="9"/>
  <c r="E187" i="9" s="1"/>
  <c r="B187" i="9" s="1"/>
  <c r="G197" i="9"/>
  <c r="E197" i="9" s="1"/>
  <c r="B197" i="9" s="1"/>
  <c r="G205" i="9"/>
  <c r="E205" i="9" s="1"/>
  <c r="B205" i="9" s="1"/>
  <c r="B281" i="9"/>
  <c r="E71" i="9"/>
  <c r="B71" i="9" s="1"/>
  <c r="E75" i="9"/>
  <c r="B75" i="9" s="1"/>
  <c r="E79" i="9"/>
  <c r="B79" i="9" s="1"/>
  <c r="E83" i="9"/>
  <c r="B83"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B153" i="9"/>
  <c r="E158" i="9"/>
  <c r="B158" i="9" s="1"/>
  <c r="G163" i="9"/>
  <c r="E163" i="9" s="1"/>
  <c r="B163" i="9" s="1"/>
  <c r="G166" i="9"/>
  <c r="E166" i="9" s="1"/>
  <c r="B166" i="9" s="1"/>
  <c r="G170" i="9"/>
  <c r="E170" i="9" s="1"/>
  <c r="B170" i="9" s="1"/>
  <c r="G174" i="9"/>
  <c r="E174" i="9" s="1"/>
  <c r="B174" i="9" s="1"/>
  <c r="G178" i="9"/>
  <c r="E178" i="9" s="1"/>
  <c r="B178" i="9" s="1"/>
  <c r="G195" i="9"/>
  <c r="E195" i="9" s="1"/>
  <c r="B195" i="9" s="1"/>
  <c r="G203" i="9"/>
  <c r="E203" i="9" s="1"/>
  <c r="B203" i="9" s="1"/>
  <c r="G211" i="9"/>
  <c r="E211" i="9" s="1"/>
  <c r="B211" i="9" s="1"/>
  <c r="F275" i="9"/>
  <c r="G412" i="1" l="1"/>
  <c r="H412" i="1"/>
  <c r="D43" i="8"/>
  <c r="C1518" i="1" s="1"/>
  <c r="G1524" i="1"/>
  <c r="H1501" i="1"/>
  <c r="E350" i="4"/>
  <c r="D345" i="1" s="1"/>
  <c r="D358" i="1"/>
  <c r="H248" i="1"/>
  <c r="G248" i="1"/>
  <c r="F224" i="4"/>
  <c r="H78" i="1"/>
  <c r="F82" i="4"/>
  <c r="D7" i="5"/>
  <c r="F12" i="5"/>
  <c r="C990" i="1"/>
  <c r="F163" i="4"/>
  <c r="C159" i="1"/>
  <c r="D306" i="1"/>
  <c r="E298" i="4"/>
  <c r="F35" i="6"/>
  <c r="H25" i="3"/>
  <c r="C1329" i="1"/>
  <c r="D141" i="6"/>
  <c r="I21" i="3"/>
  <c r="D1046" i="1"/>
  <c r="F133" i="4"/>
  <c r="C129" i="1"/>
  <c r="E151" i="4"/>
  <c r="D148" i="1"/>
  <c r="F299" i="4"/>
  <c r="D298" i="4"/>
  <c r="C294" i="1"/>
  <c r="F472" i="4"/>
  <c r="C466" i="1"/>
  <c r="F106" i="4"/>
  <c r="C102" i="1"/>
  <c r="F212" i="9"/>
  <c r="B212" i="9" s="1"/>
  <c r="H292" i="9"/>
  <c r="E292" i="9" s="1"/>
  <c r="B292" i="9" s="1"/>
  <c r="D1183" i="1"/>
  <c r="E176" i="5"/>
  <c r="C574" i="1"/>
  <c r="F580" i="4"/>
  <c r="F421" i="4"/>
  <c r="D420" i="4"/>
  <c r="C415" i="1"/>
  <c r="F114" i="6"/>
  <c r="H27" i="3"/>
  <c r="C1408" i="1"/>
  <c r="F484" i="4"/>
  <c r="C478" i="1"/>
  <c r="G1576" i="1"/>
  <c r="H1576" i="1"/>
  <c r="D528" i="4"/>
  <c r="F529" i="4"/>
  <c r="C523" i="1"/>
  <c r="E6" i="5"/>
  <c r="I1457" i="1"/>
  <c r="H1384" i="1"/>
  <c r="G1384" i="1"/>
  <c r="F643" i="4"/>
  <c r="C637" i="1"/>
  <c r="H20" i="9"/>
  <c r="E20" i="9" s="1"/>
  <c r="D6" i="4"/>
  <c r="C3" i="1"/>
  <c r="F7" i="4"/>
  <c r="G1424" i="1"/>
  <c r="H1424" i="1"/>
  <c r="H1475" i="1"/>
  <c r="G1475" i="1"/>
  <c r="F129" i="6"/>
  <c r="C1423" i="1"/>
  <c r="E528" i="4"/>
  <c r="F351" i="4"/>
  <c r="D350" i="4"/>
  <c r="C346" i="1"/>
  <c r="F44" i="4"/>
  <c r="C40" i="1"/>
  <c r="E6" i="4"/>
  <c r="C1517" i="1"/>
  <c r="I34" i="3"/>
  <c r="H21" i="3"/>
  <c r="F68" i="5"/>
  <c r="C1046" i="1"/>
  <c r="B297" i="9"/>
  <c r="E296" i="9"/>
  <c r="I10" i="3" s="1"/>
  <c r="F644" i="4"/>
  <c r="C638" i="1"/>
  <c r="F363" i="4"/>
  <c r="C358" i="1"/>
  <c r="F50" i="4"/>
  <c r="C46" i="1"/>
  <c r="H1330" i="1"/>
  <c r="G1330" i="1"/>
  <c r="I1472" i="1"/>
  <c r="F237" i="5"/>
  <c r="H23" i="3"/>
  <c r="C1214" i="1"/>
  <c r="E420" i="4"/>
  <c r="H220" i="1"/>
  <c r="G220" i="1"/>
  <c r="G1096" i="1"/>
  <c r="H1096" i="1"/>
  <c r="F459" i="4"/>
  <c r="C453" i="1"/>
  <c r="F196" i="4"/>
  <c r="C192" i="1"/>
  <c r="F176" i="5"/>
  <c r="H22" i="3"/>
  <c r="D175" i="5"/>
  <c r="C1153" i="1"/>
  <c r="E141" i="6"/>
  <c r="I24" i="3"/>
  <c r="D1299" i="1"/>
  <c r="H619" i="1"/>
  <c r="G619" i="1"/>
  <c r="F567" i="4"/>
  <c r="C561" i="1"/>
  <c r="G1519" i="1"/>
  <c r="H1519" i="1"/>
  <c r="G1065" i="1"/>
  <c r="H1065" i="1"/>
  <c r="H509" i="1"/>
  <c r="G509" i="1"/>
  <c r="F152" i="4"/>
  <c r="I1459" i="1"/>
  <c r="I1455" i="1"/>
  <c r="I1451" i="1"/>
  <c r="I1447" i="1"/>
  <c r="G1416" i="1"/>
  <c r="H1416" i="1"/>
  <c r="F311" i="4"/>
  <c r="C306" i="1"/>
  <c r="D151" i="4"/>
  <c r="C135" i="1"/>
  <c r="F139" i="4"/>
  <c r="I1474" i="1"/>
  <c r="H1469" i="1"/>
  <c r="G1469" i="1"/>
  <c r="F593" i="4"/>
  <c r="C587" i="1"/>
  <c r="I1468" i="1"/>
  <c r="I1464" i="1"/>
  <c r="G294" i="9" l="1"/>
  <c r="E294" i="9" s="1"/>
  <c r="K1432" i="9"/>
  <c r="G295" i="9"/>
  <c r="E295" i="9" s="1"/>
  <c r="B295" i="9" s="1"/>
  <c r="I35" i="3"/>
  <c r="H561" i="1"/>
  <c r="G561" i="1"/>
  <c r="E636" i="4"/>
  <c r="D630" i="1" s="1"/>
  <c r="D522" i="1"/>
  <c r="D984" i="1"/>
  <c r="H1299" i="1"/>
  <c r="G1299" i="1"/>
  <c r="H1214" i="1"/>
  <c r="G1214" i="1"/>
  <c r="H358" i="1"/>
  <c r="G358" i="1"/>
  <c r="G346" i="1"/>
  <c r="H346" i="1"/>
  <c r="G1423" i="1"/>
  <c r="H1423" i="1"/>
  <c r="D412" i="4"/>
  <c r="F6" i="4"/>
  <c r="H16" i="3"/>
  <c r="C2" i="1"/>
  <c r="G523" i="1"/>
  <c r="H523" i="1"/>
  <c r="H102" i="1"/>
  <c r="G102" i="1"/>
  <c r="G294" i="1"/>
  <c r="H294" i="1"/>
  <c r="G453" i="1"/>
  <c r="H453" i="1"/>
  <c r="E412" i="4"/>
  <c r="I16" i="3"/>
  <c r="D2" i="1"/>
  <c r="D407" i="4"/>
  <c r="F298" i="4"/>
  <c r="C293" i="1"/>
  <c r="H129" i="1"/>
  <c r="G129" i="1"/>
  <c r="F141" i="6"/>
  <c r="H28" i="3"/>
  <c r="C1435" i="1"/>
  <c r="H9" i="3" s="1"/>
  <c r="G299" i="9"/>
  <c r="E299" i="9" s="1"/>
  <c r="D293" i="1"/>
  <c r="E407" i="4"/>
  <c r="D402" i="1" s="1"/>
  <c r="E408" i="4"/>
  <c r="D403" i="1" s="1"/>
  <c r="H1518" i="1"/>
  <c r="G1518" i="1"/>
  <c r="D6" i="5"/>
  <c r="F7" i="5"/>
  <c r="H20" i="3"/>
  <c r="C985" i="1"/>
  <c r="F151" i="4"/>
  <c r="H17" i="3"/>
  <c r="D289" i="4"/>
  <c r="C147" i="1"/>
  <c r="H192" i="1"/>
  <c r="G192" i="1"/>
  <c r="E635" i="4"/>
  <c r="D629" i="1" s="1"/>
  <c r="D414" i="1"/>
  <c r="H587" i="1"/>
  <c r="G587" i="1"/>
  <c r="H306" i="1"/>
  <c r="G306" i="1"/>
  <c r="F175" i="5"/>
  <c r="C1152" i="1"/>
  <c r="H1183" i="1"/>
  <c r="G1183" i="1"/>
  <c r="I17" i="3"/>
  <c r="E289" i="4"/>
  <c r="E290" i="4" s="1"/>
  <c r="D286" i="1" s="1"/>
  <c r="D147" i="1"/>
  <c r="F350" i="4"/>
  <c r="D408" i="4"/>
  <c r="C345" i="1"/>
  <c r="H478" i="1"/>
  <c r="G478" i="1"/>
  <c r="G135" i="1"/>
  <c r="H135" i="1"/>
  <c r="I28" i="3"/>
  <c r="D1435" i="1"/>
  <c r="H46" i="1"/>
  <c r="G46" i="1"/>
  <c r="H638" i="1"/>
  <c r="G638" i="1"/>
  <c r="G1046" i="1"/>
  <c r="H1046" i="1"/>
  <c r="H1517" i="1"/>
  <c r="G1517" i="1"/>
  <c r="H11" i="3"/>
  <c r="H40" i="1"/>
  <c r="G40" i="1"/>
  <c r="H637" i="1"/>
  <c r="G637" i="1"/>
  <c r="D636" i="4"/>
  <c r="F528" i="4"/>
  <c r="C522" i="1"/>
  <c r="H415" i="1"/>
  <c r="G415" i="1"/>
  <c r="G574" i="1"/>
  <c r="H574" i="1"/>
  <c r="G466" i="1"/>
  <c r="H466" i="1"/>
  <c r="H1329" i="1"/>
  <c r="G1329" i="1"/>
  <c r="H3" i="1"/>
  <c r="G3" i="1"/>
  <c r="H1408" i="1"/>
  <c r="G1408" i="1"/>
  <c r="F420" i="4"/>
  <c r="D635" i="4"/>
  <c r="C414" i="1"/>
  <c r="E175" i="5"/>
  <c r="D1152" i="1" s="1"/>
  <c r="I22" i="3"/>
  <c r="D1153" i="1"/>
  <c r="G1153" i="1" s="1"/>
  <c r="H148" i="1"/>
  <c r="G148" i="1"/>
  <c r="H159" i="1"/>
  <c r="G159" i="1"/>
  <c r="H990" i="1"/>
  <c r="G990" i="1"/>
  <c r="B20" i="9"/>
  <c r="E19" i="9"/>
  <c r="E293" i="9" l="1"/>
  <c r="B294" i="9"/>
  <c r="K3" i="9"/>
  <c r="I9" i="3"/>
  <c r="H276" i="9"/>
  <c r="H1153" i="1"/>
  <c r="G282" i="9"/>
  <c r="E282" i="9" s="1"/>
  <c r="B282" i="9" s="1"/>
  <c r="G276" i="9"/>
  <c r="E276" i="9" s="1"/>
  <c r="F6" i="5"/>
  <c r="C984" i="1"/>
  <c r="H293" i="1"/>
  <c r="G293" i="1"/>
  <c r="F636" i="4"/>
  <c r="C630" i="1"/>
  <c r="G147" i="1"/>
  <c r="H147" i="1"/>
  <c r="N3" i="9"/>
  <c r="I11" i="3"/>
  <c r="F408" i="4"/>
  <c r="C403" i="1"/>
  <c r="D413" i="4"/>
  <c r="D291" i="4"/>
  <c r="F289" i="4"/>
  <c r="C285" i="1"/>
  <c r="E298" i="9"/>
  <c r="B299" i="9"/>
  <c r="F407" i="4"/>
  <c r="C402" i="1"/>
  <c r="E639" i="4"/>
  <c r="D407" i="1"/>
  <c r="F412" i="4"/>
  <c r="D414" i="4"/>
  <c r="D639" i="4"/>
  <c r="C407" i="1"/>
  <c r="F635" i="4"/>
  <c r="C629" i="1"/>
  <c r="H345" i="1"/>
  <c r="G345" i="1"/>
  <c r="H985" i="1"/>
  <c r="G985" i="1"/>
  <c r="H414" i="1"/>
  <c r="G414" i="1"/>
  <c r="G522" i="1"/>
  <c r="H522" i="1"/>
  <c r="E291" i="4"/>
  <c r="D287" i="1" s="1"/>
  <c r="E413" i="4"/>
  <c r="D285" i="1"/>
  <c r="G1152" i="1"/>
  <c r="H1152" i="1"/>
  <c r="G1435" i="1"/>
  <c r="H1435" i="1"/>
  <c r="H2" i="1"/>
  <c r="G2" i="1"/>
  <c r="D290" i="4"/>
  <c r="E640" i="4" l="1"/>
  <c r="E641" i="4" s="1"/>
  <c r="D408" i="1"/>
  <c r="E415" i="4"/>
  <c r="D410" i="1" s="1"/>
  <c r="F639" i="4"/>
  <c r="C633" i="1"/>
  <c r="E414" i="4"/>
  <c r="D409" i="1" s="1"/>
  <c r="F291" i="4"/>
  <c r="C287" i="1"/>
  <c r="H630" i="1"/>
  <c r="G630" i="1"/>
  <c r="H8" i="3"/>
  <c r="G984" i="1"/>
  <c r="H984" i="1"/>
  <c r="H629" i="1"/>
  <c r="G629" i="1"/>
  <c r="F414" i="4"/>
  <c r="C409" i="1"/>
  <c r="D633" i="1"/>
  <c r="D640" i="4"/>
  <c r="D415" i="4"/>
  <c r="F413" i="4"/>
  <c r="C408" i="1"/>
  <c r="H402" i="1"/>
  <c r="G402" i="1"/>
  <c r="H285" i="1"/>
  <c r="G285" i="1"/>
  <c r="H403" i="1"/>
  <c r="G403" i="1"/>
  <c r="B276" i="9"/>
  <c r="E275" i="9"/>
  <c r="F290" i="4"/>
  <c r="C286" i="1"/>
  <c r="H407" i="1"/>
  <c r="G407" i="1"/>
  <c r="H408" i="1" l="1"/>
  <c r="G408" i="1"/>
  <c r="D635" i="1"/>
  <c r="F415" i="4"/>
  <c r="C410" i="1"/>
  <c r="H409" i="1"/>
  <c r="G409" i="1"/>
  <c r="H633" i="1"/>
  <c r="G633" i="1"/>
  <c r="M3" i="9"/>
  <c r="I8" i="3"/>
  <c r="H286" i="1"/>
  <c r="G286" i="1"/>
  <c r="D642" i="4"/>
  <c r="F640" i="4"/>
  <c r="C634" i="1"/>
  <c r="H287" i="1"/>
  <c r="G287" i="1"/>
  <c r="D641" i="4"/>
  <c r="E642" i="4"/>
  <c r="D634" i="1"/>
  <c r="D646" i="4" l="1"/>
  <c r="F642" i="4"/>
  <c r="C636" i="1"/>
  <c r="D636" i="1"/>
  <c r="E646" i="4"/>
  <c r="G634" i="1"/>
  <c r="H634" i="1"/>
  <c r="G410" i="1"/>
  <c r="H410" i="1"/>
  <c r="E645" i="4"/>
  <c r="F641" i="4"/>
  <c r="D645" i="4"/>
  <c r="C635" i="1"/>
  <c r="G274" i="9"/>
  <c r="E274" i="9" s="1"/>
  <c r="B274" i="9" s="1"/>
  <c r="H636" i="1" l="1"/>
  <c r="G636" i="1"/>
  <c r="H18" i="3"/>
  <c r="F645" i="4"/>
  <c r="C639" i="1"/>
  <c r="I18" i="3"/>
  <c r="D639" i="1"/>
  <c r="H635" i="1"/>
  <c r="G635" i="1"/>
  <c r="H7" i="3"/>
  <c r="I19" i="3"/>
  <c r="D640" i="1"/>
  <c r="F646" i="4"/>
  <c r="H19" i="3"/>
  <c r="C640" i="1"/>
  <c r="H640" i="1" l="1"/>
  <c r="G640" i="1"/>
  <c r="J3" i="9"/>
  <c r="I7" i="3"/>
  <c r="H639" i="1"/>
  <c r="G639" i="1"/>
  <c r="M271" i="9" l="1"/>
  <c r="L271" i="9"/>
  <c r="H18" i="9"/>
  <c r="G18" i="9"/>
  <c r="K8" i="9"/>
  <c r="J13" i="9"/>
  <c r="J6" i="9"/>
  <c r="I11" i="9"/>
  <c r="H17" i="9"/>
  <c r="K10" i="9"/>
  <c r="G16" i="9"/>
  <c r="I9" i="9"/>
  <c r="G15" i="9"/>
  <c r="J9" i="9"/>
  <c r="H15" i="9"/>
  <c r="I7" i="9"/>
  <c r="K6" i="9"/>
  <c r="J11" i="9"/>
  <c r="I17" i="9"/>
  <c r="I5" i="9"/>
  <c r="K11" i="9"/>
  <c r="H16" i="9"/>
  <c r="J17" i="9"/>
  <c r="K5" i="9"/>
  <c r="M16" i="9"/>
  <c r="I13" i="9"/>
  <c r="K13" i="9"/>
  <c r="J10" i="9"/>
  <c r="I8" i="9"/>
  <c r="M15" i="9"/>
  <c r="J5" i="9"/>
  <c r="L16" i="9"/>
  <c r="K9" i="9"/>
  <c r="L15" i="9"/>
  <c r="J7" i="9"/>
  <c r="I12" i="9"/>
  <c r="K7" i="9"/>
  <c r="J12" i="9"/>
  <c r="I6" i="9"/>
  <c r="K12" i="9"/>
  <c r="G17" i="9"/>
  <c r="J8" i="9"/>
  <c r="F15" i="9" l="1"/>
  <c r="E10" i="9"/>
  <c r="B10" i="9" s="1"/>
  <c r="E18" i="9"/>
  <c r="B18" i="9" s="1"/>
  <c r="E17" i="9"/>
  <c r="B17" i="9" s="1"/>
  <c r="E15" i="9"/>
  <c r="E12" i="9"/>
  <c r="B12" i="9" s="1"/>
  <c r="F16" i="9"/>
  <c r="E11" i="9"/>
  <c r="B11" i="9" s="1"/>
  <c r="E13" i="9"/>
  <c r="B13" i="9" s="1"/>
  <c r="F271" i="9"/>
  <c r="B271" i="9" s="1"/>
  <c r="E5" i="9"/>
  <c r="E7" i="9"/>
  <c r="B7" i="9" s="1"/>
  <c r="E9" i="9"/>
  <c r="B9" i="9" s="1"/>
  <c r="E6" i="9"/>
  <c r="B6" i="9" s="1"/>
  <c r="E16" i="9"/>
  <c r="E8" i="9"/>
  <c r="B8" i="9" s="1"/>
  <c r="B16" i="9" l="1"/>
  <c r="F14" i="9"/>
  <c r="F19" i="9"/>
  <c r="E14" i="9"/>
  <c r="B15" i="9"/>
  <c r="E4" i="9"/>
  <c r="B5" i="9"/>
  <c r="F3" i="9" l="1"/>
  <c r="E3" i="9"/>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<sst xmlns="http://schemas.openxmlformats.org/spreadsheetml/2006/main" count="4340" uniqueCount="3402">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</sst>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31"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1427018.65</v>
      </c>
      <c r="D2" s="5">
        <f>'PR-RAS'!E6</f>
        <v>2140459.9000000004</v>
      </c>
      <c r="E2" s="5">
        <v>0</v>
      </c>
      <c r="F2" s="5">
        <v>0</v>
      </c>
      <c r="G2" s="6">
        <f t="shared" ref="G2:G264" si="0">(B2/1000)*(C2*1+D2*2)</f>
        <v>5707.9384500000015</v>
      </c>
      <c r="H2" s="6">
        <f t="shared" ref="H2:H264" si="1">ABS(C2-ROUND(C2,0))+ABS(D2-ROUND(D2,0))</f>
        <v>0.44999999972060323</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509434.9</v>
      </c>
      <c r="D3" s="1">
        <f>'PR-RAS'!E7</f>
        <v>674676.89</v>
      </c>
      <c r="E3" s="1">
        <v>0</v>
      </c>
      <c r="F3" s="1">
        <v>0</v>
      </c>
      <c r="G3" s="2">
        <f t="shared" si="0"/>
        <v>3717.5773600000002</v>
      </c>
      <c r="H3" s="2">
        <f t="shared" si="1"/>
        <v>0.2099999999627471</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457320.7</v>
      </c>
      <c r="D4" s="1">
        <f>'PR-RAS'!E8</f>
        <v>631032.84</v>
      </c>
      <c r="E4" s="1">
        <v>0</v>
      </c>
      <c r="F4" s="1">
        <v>0</v>
      </c>
      <c r="G4" s="2">
        <f t="shared" si="0"/>
        <v>5158.1591399999998</v>
      </c>
      <c r="H4" s="2">
        <f t="shared" si="1"/>
        <v>0.46000000002095476</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457320.7</v>
      </c>
      <c r="D5" s="1">
        <f>'PR-RAS'!E9</f>
        <v>631032.84</v>
      </c>
      <c r="E5" s="1">
        <v>0</v>
      </c>
      <c r="F5" s="1">
        <v>0</v>
      </c>
      <c r="G5" s="2">
        <f t="shared" si="0"/>
        <v>6877.5455199999997</v>
      </c>
      <c r="H5" s="2">
        <f t="shared" si="1"/>
        <v>0.46000000002095476</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46995.65</v>
      </c>
      <c r="D19" s="1">
        <f>'PR-RAS'!E23</f>
        <v>36986.490000000005</v>
      </c>
      <c r="E19" s="1">
        <v>0</v>
      </c>
      <c r="F19" s="1">
        <v>0</v>
      </c>
      <c r="G19" s="2">
        <f t="shared" si="0"/>
        <v>2177.43534</v>
      </c>
      <c r="H19" s="2">
        <f t="shared" si="1"/>
        <v>0.8400000000037835</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2473.9299999999998</v>
      </c>
      <c r="D20" s="1">
        <f>'PR-RAS'!E24</f>
        <v>1294.6199999999999</v>
      </c>
      <c r="E20" s="1">
        <v>0</v>
      </c>
      <c r="F20" s="1">
        <v>0</v>
      </c>
      <c r="G20" s="2">
        <f t="shared" si="0"/>
        <v>96.200230000000005</v>
      </c>
      <c r="H20" s="2">
        <f t="shared" si="1"/>
        <v>0.45000000000027285</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44521.72</v>
      </c>
      <c r="D23" s="1">
        <f>'PR-RAS'!E27</f>
        <v>35691.870000000003</v>
      </c>
      <c r="E23" s="1">
        <v>0</v>
      </c>
      <c r="F23" s="1">
        <v>0</v>
      </c>
      <c r="G23" s="2">
        <f t="shared" si="0"/>
        <v>2549.9201199999998</v>
      </c>
      <c r="H23" s="2">
        <f t="shared" si="1"/>
        <v>0.4099999999962165</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5118.55</v>
      </c>
      <c r="D25" s="1">
        <f>'PR-RAS'!E29</f>
        <v>6657.5599999999995</v>
      </c>
      <c r="E25" s="1">
        <v>0</v>
      </c>
      <c r="F25" s="1">
        <v>0</v>
      </c>
      <c r="G25" s="2">
        <f t="shared" si="0"/>
        <v>442.40807999999998</v>
      </c>
      <c r="H25" s="2">
        <f t="shared" si="1"/>
        <v>0.89000000000032742</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4814.5600000000004</v>
      </c>
      <c r="D27" s="1">
        <f>'PR-RAS'!E31</f>
        <v>6578.66</v>
      </c>
      <c r="E27" s="1">
        <v>0</v>
      </c>
      <c r="F27" s="1">
        <v>0</v>
      </c>
      <c r="G27" s="2">
        <f t="shared" si="0"/>
        <v>467.26888000000002</v>
      </c>
      <c r="H27" s="2">
        <f t="shared" si="1"/>
        <v>0.77999999999974534</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303.99</v>
      </c>
      <c r="D29" s="1">
        <f>'PR-RAS'!E33</f>
        <v>78.900000000000006</v>
      </c>
      <c r="E29" s="1">
        <v>0</v>
      </c>
      <c r="F29" s="1">
        <v>0</v>
      </c>
      <c r="G29" s="2">
        <f t="shared" si="0"/>
        <v>12.930120000000001</v>
      </c>
      <c r="H29" s="2">
        <f t="shared" si="1"/>
        <v>0.10999999999998522</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555426.48</v>
      </c>
      <c r="D46" s="1">
        <f>'PR-RAS'!E50</f>
        <v>1091603.3700000001</v>
      </c>
      <c r="E46" s="1">
        <v>0</v>
      </c>
      <c r="F46" s="1">
        <v>0</v>
      </c>
      <c r="G46" s="2">
        <f t="shared" si="0"/>
        <v>123238.49490000001</v>
      </c>
      <c r="H46" s="2">
        <f t="shared" si="1"/>
        <v>0.85000000009313226</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555426.48</v>
      </c>
      <c r="D55" s="1">
        <f>'PR-RAS'!E59</f>
        <v>994096.77</v>
      </c>
      <c r="E55" s="1">
        <v>0</v>
      </c>
      <c r="F55" s="1">
        <v>0</v>
      </c>
      <c r="G55" s="2">
        <f t="shared" si="0"/>
        <v>137355.48108</v>
      </c>
      <c r="H55" s="2">
        <f t="shared" si="1"/>
        <v>0.7099999999627471</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555426.48</v>
      </c>
      <c r="D56" s="1">
        <f>'PR-RAS'!E60</f>
        <v>527161.03</v>
      </c>
      <c r="E56" s="1">
        <v>0</v>
      </c>
      <c r="F56" s="1">
        <v>0</v>
      </c>
      <c r="G56" s="2">
        <f t="shared" si="0"/>
        <v>88536.169699999999</v>
      </c>
      <c r="H56" s="2">
        <f t="shared" si="1"/>
        <v>0.51000000000931323</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466935.74</v>
      </c>
      <c r="E57" s="1">
        <v>0</v>
      </c>
      <c r="F57" s="1">
        <v>0</v>
      </c>
      <c r="G57" s="2">
        <f t="shared" si="0"/>
        <v>52296.802880000003</v>
      </c>
      <c r="H57" s="2">
        <f t="shared" si="1"/>
        <v>0.26000000000931323</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97506.6</v>
      </c>
      <c r="E58" s="1">
        <v>0</v>
      </c>
      <c r="F58" s="1">
        <v>0</v>
      </c>
      <c r="G58" s="2">
        <f t="shared" si="0"/>
        <v>11115.752400000001</v>
      </c>
      <c r="H58" s="2">
        <f t="shared" si="1"/>
        <v>0.39999999999417923</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97506.6</v>
      </c>
      <c r="E60" s="1">
        <v>0</v>
      </c>
      <c r="F60" s="1">
        <v>0</v>
      </c>
      <c r="G60" s="2">
        <f t="shared" si="0"/>
        <v>11505.7788</v>
      </c>
      <c r="H60" s="2">
        <f t="shared" si="1"/>
        <v>0.39999999999417923</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82060.540000000008</v>
      </c>
      <c r="D78" s="1">
        <f>'PR-RAS'!E82</f>
        <v>38577.089999999997</v>
      </c>
      <c r="E78" s="1">
        <v>0</v>
      </c>
      <c r="F78" s="1">
        <v>0</v>
      </c>
      <c r="G78" s="2">
        <f t="shared" si="0"/>
        <v>12259.533439999999</v>
      </c>
      <c r="H78" s="2">
        <f t="shared" si="1"/>
        <v>0.54999999998835847</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1.33</v>
      </c>
      <c r="D79" s="1">
        <f>'PR-RAS'!E83</f>
        <v>100.1</v>
      </c>
      <c r="E79" s="1">
        <v>0</v>
      </c>
      <c r="F79" s="1">
        <v>0</v>
      </c>
      <c r="G79" s="2">
        <f t="shared" si="0"/>
        <v>15.719340000000001</v>
      </c>
      <c r="H79" s="2">
        <f t="shared" si="1"/>
        <v>0.42999999999999439</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1.33</v>
      </c>
      <c r="D81" s="1">
        <f>'PR-RAS'!E85</f>
        <v>100.05</v>
      </c>
      <c r="E81" s="1">
        <v>0</v>
      </c>
      <c r="F81" s="1">
        <v>0</v>
      </c>
      <c r="G81" s="2">
        <f t="shared" si="0"/>
        <v>16.1144</v>
      </c>
      <c r="H81" s="2">
        <f t="shared" si="1"/>
        <v>0.37999999999999723</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0.05</v>
      </c>
      <c r="E83" s="1">
        <v>0</v>
      </c>
      <c r="F83" s="1">
        <v>0</v>
      </c>
      <c r="G83" s="2">
        <f t="shared" si="0"/>
        <v>8.2000000000000007E-3</v>
      </c>
      <c r="H83" s="2">
        <f t="shared" si="1"/>
        <v>0.05</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82059.210000000006</v>
      </c>
      <c r="D87" s="1">
        <f>'PR-RAS'!E91</f>
        <v>38476.99</v>
      </c>
      <c r="E87" s="1">
        <v>0</v>
      </c>
      <c r="F87" s="1">
        <v>0</v>
      </c>
      <c r="G87" s="2">
        <f t="shared" si="0"/>
        <v>13675.134339999999</v>
      </c>
      <c r="H87" s="2">
        <f t="shared" si="1"/>
        <v>0.22000000000844011</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5972.53</v>
      </c>
      <c r="D88" s="1">
        <f>'PR-RAS'!E92</f>
        <v>5972.53</v>
      </c>
      <c r="E88" s="1">
        <v>0</v>
      </c>
      <c r="F88" s="1">
        <v>0</v>
      </c>
      <c r="G88" s="2">
        <f t="shared" si="0"/>
        <v>1558.83033</v>
      </c>
      <c r="H88" s="2">
        <f t="shared" si="1"/>
        <v>0.94000000000050932</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16076.12</v>
      </c>
      <c r="D89" s="1">
        <f>'PR-RAS'!E93</f>
        <v>18340.96</v>
      </c>
      <c r="E89" s="1">
        <v>0</v>
      </c>
      <c r="F89" s="1">
        <v>0</v>
      </c>
      <c r="G89" s="2">
        <f t="shared" si="0"/>
        <v>4642.7075199999999</v>
      </c>
      <c r="H89" s="2">
        <f t="shared" si="1"/>
        <v>0.16000000000167347</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52206.57</v>
      </c>
      <c r="D90" s="1">
        <f>'PR-RAS'!E94</f>
        <v>508.12</v>
      </c>
      <c r="E90" s="1">
        <v>0</v>
      </c>
      <c r="F90" s="1">
        <v>0</v>
      </c>
      <c r="G90" s="2">
        <f t="shared" si="0"/>
        <v>4736.8300899999995</v>
      </c>
      <c r="H90" s="2">
        <f t="shared" si="1"/>
        <v>0.55000000000029559</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7803.99</v>
      </c>
      <c r="D93" s="1">
        <f>'PR-RAS'!E97</f>
        <v>13655.38</v>
      </c>
      <c r="E93" s="1">
        <v>0</v>
      </c>
      <c r="F93" s="1">
        <v>0</v>
      </c>
      <c r="G93" s="2">
        <f t="shared" si="0"/>
        <v>3230.5569999999998</v>
      </c>
      <c r="H93" s="2">
        <f t="shared" si="1"/>
        <v>0.38999999999941792</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273540.21999999997</v>
      </c>
      <c r="D102" s="1">
        <f>'PR-RAS'!E106</f>
        <v>320646.89</v>
      </c>
      <c r="E102" s="1">
        <v>0</v>
      </c>
      <c r="F102" s="1">
        <v>0</v>
      </c>
      <c r="G102" s="2">
        <f t="shared" si="0"/>
        <v>92398.234000000011</v>
      </c>
      <c r="H102" s="2">
        <f t="shared" si="1"/>
        <v>0.32999999995809048</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18100.739999999998</v>
      </c>
      <c r="D103" s="1">
        <f>'PR-RAS'!E107</f>
        <v>16616.48</v>
      </c>
      <c r="E103" s="1">
        <v>0</v>
      </c>
      <c r="F103" s="1">
        <v>0</v>
      </c>
      <c r="G103" s="2">
        <f t="shared" si="0"/>
        <v>5236.0373999999993</v>
      </c>
      <c r="H103" s="2">
        <f t="shared" si="1"/>
        <v>0.74000000000160071</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18097.07</v>
      </c>
      <c r="D105" s="1">
        <f>'PR-RAS'!E109</f>
        <v>16615.04</v>
      </c>
      <c r="E105" s="1">
        <v>0</v>
      </c>
      <c r="F105" s="1">
        <v>0</v>
      </c>
      <c r="G105" s="2">
        <f t="shared" si="0"/>
        <v>5338.0235999999995</v>
      </c>
      <c r="H105" s="2">
        <f t="shared" si="1"/>
        <v>0.11000000000058208</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3.67</v>
      </c>
      <c r="D106" s="1">
        <f>'PR-RAS'!E110</f>
        <v>1.44</v>
      </c>
      <c r="E106" s="1">
        <v>0</v>
      </c>
      <c r="F106" s="1">
        <v>0</v>
      </c>
      <c r="G106" s="2">
        <f t="shared" si="0"/>
        <v>0.68774999999999997</v>
      </c>
      <c r="H106" s="2">
        <f t="shared" si="1"/>
        <v>0.77</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210335.79</v>
      </c>
      <c r="D108" s="1">
        <f>'PR-RAS'!E112</f>
        <v>250853.25</v>
      </c>
      <c r="E108" s="1">
        <v>0</v>
      </c>
      <c r="F108" s="1">
        <v>0</v>
      </c>
      <c r="G108" s="2">
        <f t="shared" si="0"/>
        <v>76188.525030000004</v>
      </c>
      <c r="H108" s="2">
        <f t="shared" si="1"/>
        <v>0.45999999999185093</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228.45</v>
      </c>
      <c r="D110" s="1">
        <f>'PR-RAS'!E114</f>
        <v>396.33</v>
      </c>
      <c r="E110" s="1">
        <v>0</v>
      </c>
      <c r="F110" s="1">
        <v>0</v>
      </c>
      <c r="G110" s="2">
        <f t="shared" si="0"/>
        <v>111.30098999999998</v>
      </c>
      <c r="H110" s="2">
        <f t="shared" si="1"/>
        <v>0.77999999999997272</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209360.77</v>
      </c>
      <c r="D111" s="1">
        <f>'PR-RAS'!E115</f>
        <v>226935.42</v>
      </c>
      <c r="E111" s="1">
        <v>0</v>
      </c>
      <c r="F111" s="1">
        <v>0</v>
      </c>
      <c r="G111" s="2">
        <f t="shared" si="0"/>
        <v>72955.477100000004</v>
      </c>
      <c r="H111" s="2">
        <f t="shared" si="1"/>
        <v>0.65000000002328306</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746.57</v>
      </c>
      <c r="D113" s="1">
        <f>'PR-RAS'!E117</f>
        <v>23521.5</v>
      </c>
      <c r="E113" s="1">
        <v>0</v>
      </c>
      <c r="F113" s="1">
        <v>0</v>
      </c>
      <c r="G113" s="2">
        <f t="shared" si="0"/>
        <v>5352.4318400000002</v>
      </c>
      <c r="H113" s="2">
        <f t="shared" si="1"/>
        <v>0.92999999999994998</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45103.69</v>
      </c>
      <c r="D116" s="1">
        <f>'PR-RAS'!E120</f>
        <v>53177.16</v>
      </c>
      <c r="E116" s="1">
        <v>0</v>
      </c>
      <c r="F116" s="1">
        <v>0</v>
      </c>
      <c r="G116" s="2">
        <f t="shared" si="0"/>
        <v>17417.671150000002</v>
      </c>
      <c r="H116" s="2">
        <f t="shared" si="1"/>
        <v>0.47000000000116415</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3118.65</v>
      </c>
      <c r="D117" s="1">
        <f>'PR-RAS'!E121</f>
        <v>7420.22</v>
      </c>
      <c r="E117" s="1">
        <v>0</v>
      </c>
      <c r="F117" s="1">
        <v>0</v>
      </c>
      <c r="G117" s="2">
        <f t="shared" si="0"/>
        <v>2083.2544400000002</v>
      </c>
      <c r="H117" s="2">
        <f t="shared" si="1"/>
        <v>0.57000000000016371</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41985.04</v>
      </c>
      <c r="D118" s="1">
        <f>'PR-RAS'!E122</f>
        <v>45756.94</v>
      </c>
      <c r="E118" s="1">
        <v>0</v>
      </c>
      <c r="F118" s="1">
        <v>0</v>
      </c>
      <c r="G118" s="2">
        <f t="shared" si="0"/>
        <v>15619.373640000002</v>
      </c>
      <c r="H118" s="2">
        <f t="shared" si="1"/>
        <v>9.9999999998544808E-2</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6556.51</v>
      </c>
      <c r="D120" s="1">
        <f>'PR-RAS'!E124</f>
        <v>14955.66</v>
      </c>
      <c r="E120" s="1">
        <v>0</v>
      </c>
      <c r="F120" s="1">
        <v>0</v>
      </c>
      <c r="G120" s="2">
        <f t="shared" si="0"/>
        <v>4339.6717699999999</v>
      </c>
      <c r="H120" s="2">
        <f t="shared" si="1"/>
        <v>0.82999999999992724</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5240.66</v>
      </c>
      <c r="E121" s="1">
        <v>0</v>
      </c>
      <c r="F121" s="1">
        <v>0</v>
      </c>
      <c r="G121" s="2">
        <f t="shared" si="0"/>
        <v>1257.7583999999999</v>
      </c>
      <c r="H121" s="2">
        <f t="shared" si="1"/>
        <v>0.34000000000014552</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5240.66</v>
      </c>
      <c r="E123" s="1">
        <v>0</v>
      </c>
      <c r="F123" s="1">
        <v>0</v>
      </c>
      <c r="G123" s="2">
        <f t="shared" si="0"/>
        <v>1278.7210399999999</v>
      </c>
      <c r="H123" s="2">
        <f t="shared" si="1"/>
        <v>0.34000000000014552</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6556.51</v>
      </c>
      <c r="D124" s="1">
        <f>'PR-RAS'!E128</f>
        <v>9715</v>
      </c>
      <c r="E124" s="1">
        <v>0</v>
      </c>
      <c r="F124" s="1">
        <v>0</v>
      </c>
      <c r="G124" s="2">
        <f t="shared" si="0"/>
        <v>3196.3407300000003</v>
      </c>
      <c r="H124" s="2">
        <f t="shared" si="1"/>
        <v>0.48999999999978172</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6556.51</v>
      </c>
      <c r="D125" s="1">
        <f>'PR-RAS'!E129</f>
        <v>9715</v>
      </c>
      <c r="E125" s="1">
        <v>0</v>
      </c>
      <c r="F125" s="1">
        <v>0</v>
      </c>
      <c r="G125" s="2">
        <f t="shared" si="0"/>
        <v>3222.3272400000001</v>
      </c>
      <c r="H125" s="2">
        <f t="shared" si="1"/>
        <v>0.48999999999978172</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0</v>
      </c>
      <c r="E135" s="1">
        <v>0</v>
      </c>
      <c r="F135" s="1">
        <v>0</v>
      </c>
      <c r="G135" s="2">
        <f t="shared" si="0"/>
        <v>0</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997006.54999999981</v>
      </c>
      <c r="D147" s="1">
        <f>'PR-RAS'!E151</f>
        <v>1131638.18</v>
      </c>
      <c r="E147" s="1">
        <v>0</v>
      </c>
      <c r="F147" s="1">
        <v>0</v>
      </c>
      <c r="G147" s="2">
        <f t="shared" si="0"/>
        <v>476001.30485999992</v>
      </c>
      <c r="H147" s="2">
        <f t="shared" si="1"/>
        <v>0.63000000012107193</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137246.82</v>
      </c>
      <c r="D148" s="1">
        <f>'PR-RAS'!E152</f>
        <v>240397.90000000002</v>
      </c>
      <c r="E148" s="1">
        <v>0</v>
      </c>
      <c r="F148" s="1">
        <v>0</v>
      </c>
      <c r="G148" s="2">
        <f t="shared" si="0"/>
        <v>90852.265140000018</v>
      </c>
      <c r="H148" s="2">
        <f t="shared" si="1"/>
        <v>0.27999999996973202</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104861.11</v>
      </c>
      <c r="D149" s="1">
        <f>'PR-RAS'!E153</f>
        <v>193610.53</v>
      </c>
      <c r="E149" s="1">
        <v>0</v>
      </c>
      <c r="F149" s="1">
        <v>0</v>
      </c>
      <c r="G149" s="2">
        <f t="shared" si="0"/>
        <v>72828.161159999989</v>
      </c>
      <c r="H149" s="2">
        <f t="shared" si="1"/>
        <v>0.58000000000174623</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104861.11</v>
      </c>
      <c r="D150" s="1">
        <f>'PR-RAS'!E154</f>
        <v>193610.53</v>
      </c>
      <c r="E150" s="1">
        <v>0</v>
      </c>
      <c r="F150" s="1">
        <v>0</v>
      </c>
      <c r="G150" s="2">
        <f t="shared" si="0"/>
        <v>73320.243329999998</v>
      </c>
      <c r="H150" s="2">
        <f t="shared" si="1"/>
        <v>0.58000000000174623</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15083.61</v>
      </c>
      <c r="D154" s="1">
        <f>'PR-RAS'!E158</f>
        <v>15469.45</v>
      </c>
      <c r="E154" s="1">
        <v>0</v>
      </c>
      <c r="F154" s="1">
        <v>0</v>
      </c>
      <c r="G154" s="2">
        <f t="shared" si="0"/>
        <v>7041.4440300000006</v>
      </c>
      <c r="H154" s="2">
        <f t="shared" si="1"/>
        <v>0.84000000000014552</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17302.099999999999</v>
      </c>
      <c r="D155" s="1">
        <f>'PR-RAS'!E159</f>
        <v>31317.919999999998</v>
      </c>
      <c r="E155" s="1">
        <v>0</v>
      </c>
      <c r="F155" s="1">
        <v>0</v>
      </c>
      <c r="G155" s="2">
        <f t="shared" si="0"/>
        <v>12310.44276</v>
      </c>
      <c r="H155" s="2">
        <f t="shared" si="1"/>
        <v>0.18000000000029104</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17302.099999999999</v>
      </c>
      <c r="D157" s="1">
        <f>'PR-RAS'!E161</f>
        <v>31317.919999999998</v>
      </c>
      <c r="E157" s="1">
        <v>0</v>
      </c>
      <c r="F157" s="1">
        <v>0</v>
      </c>
      <c r="G157" s="2">
        <f t="shared" si="0"/>
        <v>12470.31864</v>
      </c>
      <c r="H157" s="2">
        <f t="shared" si="1"/>
        <v>0.18000000000029104</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414535.52999999997</v>
      </c>
      <c r="D159" s="1">
        <f>'PR-RAS'!E163</f>
        <v>459051.69999999995</v>
      </c>
      <c r="E159" s="1">
        <v>0</v>
      </c>
      <c r="F159" s="1">
        <v>0</v>
      </c>
      <c r="G159" s="2">
        <f t="shared" si="0"/>
        <v>210556.95093999998</v>
      </c>
      <c r="H159" s="2">
        <f t="shared" si="1"/>
        <v>0.77000000007683411</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8576.17</v>
      </c>
      <c r="D160" s="1">
        <f>'PR-RAS'!E164</f>
        <v>12342.7</v>
      </c>
      <c r="E160" s="1">
        <v>0</v>
      </c>
      <c r="F160" s="1">
        <v>0</v>
      </c>
      <c r="G160" s="2">
        <f t="shared" si="0"/>
        <v>5288.5896300000004</v>
      </c>
      <c r="H160" s="2">
        <f t="shared" si="1"/>
        <v>0.46999999999934516</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2533.23</v>
      </c>
      <c r="D161" s="1">
        <f>'PR-RAS'!E165</f>
        <v>5097.25</v>
      </c>
      <c r="E161" s="1">
        <v>0</v>
      </c>
      <c r="F161" s="1">
        <v>0</v>
      </c>
      <c r="G161" s="2">
        <f t="shared" si="0"/>
        <v>2036.4367999999999</v>
      </c>
      <c r="H161" s="2">
        <f t="shared" si="1"/>
        <v>0.48000000000001819</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4853.41</v>
      </c>
      <c r="D162" s="1">
        <f>'PR-RAS'!E166</f>
        <v>3774.44</v>
      </c>
      <c r="E162" s="1">
        <v>0</v>
      </c>
      <c r="F162" s="1">
        <v>0</v>
      </c>
      <c r="G162" s="2">
        <f t="shared" si="0"/>
        <v>1996.7686900000001</v>
      </c>
      <c r="H162" s="2">
        <f t="shared" si="1"/>
        <v>0.84999999999990905</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1189.53</v>
      </c>
      <c r="D163" s="1">
        <f>'PR-RAS'!E167</f>
        <v>489.09</v>
      </c>
      <c r="E163" s="1">
        <v>0</v>
      </c>
      <c r="F163" s="1">
        <v>0</v>
      </c>
      <c r="G163" s="2">
        <f t="shared" si="0"/>
        <v>351.16901999999999</v>
      </c>
      <c r="H163" s="2">
        <f t="shared" si="1"/>
        <v>0.56000000000000227</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2981.92</v>
      </c>
      <c r="E164" s="1">
        <v>0</v>
      </c>
      <c r="F164" s="1">
        <v>0</v>
      </c>
      <c r="G164" s="2">
        <f t="shared" si="0"/>
        <v>972.10592000000008</v>
      </c>
      <c r="H164" s="2">
        <f t="shared" si="1"/>
        <v>7.999999999992724E-2</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83583.75999999998</v>
      </c>
      <c r="D165" s="1">
        <f>'PR-RAS'!E169</f>
        <v>62137.73</v>
      </c>
      <c r="E165" s="1">
        <v>0</v>
      </c>
      <c r="F165" s="1">
        <v>0</v>
      </c>
      <c r="G165" s="2">
        <f t="shared" si="0"/>
        <v>34088.912079999995</v>
      </c>
      <c r="H165" s="2">
        <f t="shared" si="1"/>
        <v>0.51000000001658918</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6576.73</v>
      </c>
      <c r="D166" s="1">
        <f>'PR-RAS'!E170</f>
        <v>4443.63</v>
      </c>
      <c r="E166" s="1">
        <v>0</v>
      </c>
      <c r="F166" s="1">
        <v>0</v>
      </c>
      <c r="G166" s="2">
        <f t="shared" si="0"/>
        <v>2551.5583500000002</v>
      </c>
      <c r="H166" s="2">
        <f t="shared" si="1"/>
        <v>0.64000000000032742</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883.59</v>
      </c>
      <c r="D167" s="1">
        <f>'PR-RAS'!E171</f>
        <v>224.69</v>
      </c>
      <c r="E167" s="1">
        <v>0</v>
      </c>
      <c r="F167" s="1">
        <v>0</v>
      </c>
      <c r="G167" s="2">
        <f t="shared" si="0"/>
        <v>221.27302</v>
      </c>
      <c r="H167" s="2">
        <f t="shared" si="1"/>
        <v>0.71999999999997044</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72133.759999999995</v>
      </c>
      <c r="D168" s="1">
        <f>'PR-RAS'!E172</f>
        <v>29651.29</v>
      </c>
      <c r="E168" s="1">
        <v>0</v>
      </c>
      <c r="F168" s="1">
        <v>0</v>
      </c>
      <c r="G168" s="2">
        <f t="shared" si="0"/>
        <v>21949.868780000001</v>
      </c>
      <c r="H168" s="2">
        <f t="shared" si="1"/>
        <v>0.5300000000061118</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3989.68</v>
      </c>
      <c r="D169" s="1">
        <f>'PR-RAS'!E173</f>
        <v>25775.25</v>
      </c>
      <c r="E169" s="1">
        <v>0</v>
      </c>
      <c r="F169" s="1">
        <v>0</v>
      </c>
      <c r="G169" s="2">
        <f t="shared" si="0"/>
        <v>9330.7502400000012</v>
      </c>
      <c r="H169" s="2">
        <f t="shared" si="1"/>
        <v>0.57000000000016371</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0</v>
      </c>
      <c r="D170" s="1">
        <f>'PR-RAS'!E174</f>
        <v>2042.87</v>
      </c>
      <c r="E170" s="1">
        <v>0</v>
      </c>
      <c r="F170" s="1">
        <v>0</v>
      </c>
      <c r="G170" s="2">
        <f t="shared" si="0"/>
        <v>690.49005999999997</v>
      </c>
      <c r="H170" s="2">
        <f t="shared" si="1"/>
        <v>0.13000000000010914</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0</v>
      </c>
      <c r="D172" s="1">
        <f>'PR-RAS'!E176</f>
        <v>0</v>
      </c>
      <c r="E172" s="1">
        <v>0</v>
      </c>
      <c r="F172" s="1">
        <v>0</v>
      </c>
      <c r="G172" s="2">
        <f t="shared" si="0"/>
        <v>0</v>
      </c>
      <c r="H172" s="2">
        <f t="shared" si="1"/>
        <v>0</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296556.49</v>
      </c>
      <c r="D173" s="1">
        <f>'PR-RAS'!E177</f>
        <v>347817.62</v>
      </c>
      <c r="E173" s="1">
        <v>0</v>
      </c>
      <c r="F173" s="1">
        <v>0</v>
      </c>
      <c r="G173" s="2">
        <f t="shared" si="0"/>
        <v>170656.97755999997</v>
      </c>
      <c r="H173" s="2">
        <f t="shared" si="1"/>
        <v>0.86999999999534339</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3181.31</v>
      </c>
      <c r="D174" s="1">
        <f>'PR-RAS'!E178</f>
        <v>4523.79</v>
      </c>
      <c r="E174" s="1">
        <v>0</v>
      </c>
      <c r="F174" s="1">
        <v>0</v>
      </c>
      <c r="G174" s="2">
        <f t="shared" si="0"/>
        <v>2115.5979699999998</v>
      </c>
      <c r="H174" s="2">
        <f t="shared" si="1"/>
        <v>0.51999999999998181</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93015.31</v>
      </c>
      <c r="D175" s="1">
        <f>'PR-RAS'!E179</f>
        <v>123621.41</v>
      </c>
      <c r="E175" s="1">
        <v>0</v>
      </c>
      <c r="F175" s="1">
        <v>0</v>
      </c>
      <c r="G175" s="2">
        <f t="shared" si="0"/>
        <v>59204.914619999996</v>
      </c>
      <c r="H175" s="2">
        <f t="shared" si="1"/>
        <v>0.72000000000116415</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20482.86</v>
      </c>
      <c r="D176" s="1">
        <f>'PR-RAS'!E180</f>
        <v>10152.950000000001</v>
      </c>
      <c r="E176" s="1">
        <v>0</v>
      </c>
      <c r="F176" s="1">
        <v>0</v>
      </c>
      <c r="G176" s="2">
        <f t="shared" si="0"/>
        <v>7138.0330000000004</v>
      </c>
      <c r="H176" s="2">
        <f t="shared" si="1"/>
        <v>0.18999999999869033</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40876.9</v>
      </c>
      <c r="D177" s="1">
        <f>'PR-RAS'!E181</f>
        <v>50474.14</v>
      </c>
      <c r="E177" s="1">
        <v>0</v>
      </c>
      <c r="F177" s="1">
        <v>0</v>
      </c>
      <c r="G177" s="2">
        <f t="shared" si="0"/>
        <v>24961.231679999997</v>
      </c>
      <c r="H177" s="2">
        <f t="shared" si="1"/>
        <v>0.23999999999796273</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2229.7399999999998</v>
      </c>
      <c r="D178" s="1">
        <f>'PR-RAS'!E182</f>
        <v>4500</v>
      </c>
      <c r="E178" s="1">
        <v>0</v>
      </c>
      <c r="F178" s="1">
        <v>0</v>
      </c>
      <c r="G178" s="2">
        <f t="shared" si="0"/>
        <v>1987.6639799999998</v>
      </c>
      <c r="H178" s="2">
        <f t="shared" si="1"/>
        <v>0.26000000000021828</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15897.87</v>
      </c>
      <c r="D179" s="1">
        <f>'PR-RAS'!E183</f>
        <v>6841.73</v>
      </c>
      <c r="E179" s="1">
        <v>0</v>
      </c>
      <c r="F179" s="1">
        <v>0</v>
      </c>
      <c r="G179" s="2">
        <f t="shared" si="0"/>
        <v>5265.4767400000001</v>
      </c>
      <c r="H179" s="2">
        <f t="shared" si="1"/>
        <v>0.3999999999996362</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70536.37</v>
      </c>
      <c r="D180" s="1">
        <f>'PR-RAS'!E184</f>
        <v>70043.92</v>
      </c>
      <c r="E180" s="1">
        <v>0</v>
      </c>
      <c r="F180" s="1">
        <v>0</v>
      </c>
      <c r="G180" s="2">
        <f t="shared" si="0"/>
        <v>37701.733589999996</v>
      </c>
      <c r="H180" s="2">
        <f t="shared" si="1"/>
        <v>0.44999999999708962</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13041.4</v>
      </c>
      <c r="D181" s="1">
        <f>'PR-RAS'!E185</f>
        <v>0</v>
      </c>
      <c r="E181" s="1">
        <v>0</v>
      </c>
      <c r="F181" s="1">
        <v>0</v>
      </c>
      <c r="G181" s="2">
        <f t="shared" si="0"/>
        <v>2347.4519999999998</v>
      </c>
      <c r="H181" s="2">
        <f t="shared" si="1"/>
        <v>0.3999999999996362</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37294.730000000003</v>
      </c>
      <c r="D182" s="1">
        <f>'PR-RAS'!E186</f>
        <v>77659.679999999993</v>
      </c>
      <c r="E182" s="1">
        <v>0</v>
      </c>
      <c r="F182" s="1">
        <v>0</v>
      </c>
      <c r="G182" s="2">
        <f t="shared" si="0"/>
        <v>34863.150289999998</v>
      </c>
      <c r="H182" s="2">
        <f t="shared" si="1"/>
        <v>0.5900000000037835</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25819.11</v>
      </c>
      <c r="D184" s="1">
        <f>'PR-RAS'!E188</f>
        <v>36753.649999999994</v>
      </c>
      <c r="E184" s="1">
        <v>0</v>
      </c>
      <c r="F184" s="1">
        <v>0</v>
      </c>
      <c r="G184" s="2">
        <f t="shared" si="0"/>
        <v>18176.733029999996</v>
      </c>
      <c r="H184" s="2">
        <f t="shared" si="1"/>
        <v>0.46000000000640284</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1354.52</v>
      </c>
      <c r="D185" s="1">
        <f>'PR-RAS'!E189</f>
        <v>1355.51</v>
      </c>
      <c r="E185" s="1">
        <v>0</v>
      </c>
      <c r="F185" s="1">
        <v>0</v>
      </c>
      <c r="G185" s="2">
        <f t="shared" si="0"/>
        <v>748.05935999999997</v>
      </c>
      <c r="H185" s="2">
        <f t="shared" si="1"/>
        <v>0.97000000000002728</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5292.82</v>
      </c>
      <c r="D186" s="1">
        <f>'PR-RAS'!E190</f>
        <v>9691.7099999999991</v>
      </c>
      <c r="E186" s="1">
        <v>0</v>
      </c>
      <c r="F186" s="1">
        <v>0</v>
      </c>
      <c r="G186" s="2">
        <f t="shared" si="0"/>
        <v>4565.1043999999993</v>
      </c>
      <c r="H186" s="2">
        <f t="shared" si="1"/>
        <v>0.47000000000116415</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6165.84</v>
      </c>
      <c r="D187" s="1">
        <f>'PR-RAS'!E191</f>
        <v>4790.6099999999997</v>
      </c>
      <c r="E187" s="1">
        <v>0</v>
      </c>
      <c r="F187" s="1">
        <v>0</v>
      </c>
      <c r="G187" s="2">
        <f t="shared" si="0"/>
        <v>2928.95316</v>
      </c>
      <c r="H187" s="2">
        <f t="shared" si="1"/>
        <v>0.5500000000001819</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5743.18</v>
      </c>
      <c r="D188" s="1">
        <f>'PR-RAS'!E192</f>
        <v>5345.03</v>
      </c>
      <c r="E188" s="1">
        <v>0</v>
      </c>
      <c r="F188" s="1">
        <v>0</v>
      </c>
      <c r="G188" s="2">
        <f t="shared" si="0"/>
        <v>3073.0158799999995</v>
      </c>
      <c r="H188" s="2">
        <f t="shared" si="1"/>
        <v>0.21000000000003638</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0</v>
      </c>
      <c r="E189" s="1">
        <v>0</v>
      </c>
      <c r="F189" s="1">
        <v>0</v>
      </c>
      <c r="G189" s="2">
        <f t="shared" si="0"/>
        <v>0</v>
      </c>
      <c r="H189" s="2">
        <f t="shared" si="1"/>
        <v>0</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7262.75</v>
      </c>
      <c r="D191" s="1">
        <f>'PR-RAS'!E195</f>
        <v>15570.79</v>
      </c>
      <c r="E191" s="1">
        <v>0</v>
      </c>
      <c r="F191" s="1">
        <v>0</v>
      </c>
      <c r="G191" s="2">
        <f t="shared" si="0"/>
        <v>7296.8227000000006</v>
      </c>
      <c r="H191" s="2">
        <f t="shared" si="1"/>
        <v>0.45999999999912689</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2225.0700000000002</v>
      </c>
      <c r="D192" s="1">
        <f>'PR-RAS'!E196</f>
        <v>8554.7900000000009</v>
      </c>
      <c r="E192" s="1">
        <v>0</v>
      </c>
      <c r="F192" s="1">
        <v>0</v>
      </c>
      <c r="G192" s="2">
        <f t="shared" si="0"/>
        <v>3692.9181500000004</v>
      </c>
      <c r="H192" s="2">
        <f t="shared" si="1"/>
        <v>0.27999999999929059</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3058.79</v>
      </c>
      <c r="E198" s="1">
        <v>0</v>
      </c>
      <c r="F198" s="1">
        <v>0</v>
      </c>
      <c r="G198" s="2">
        <f t="shared" si="0"/>
        <v>1205.16326</v>
      </c>
      <c r="H198" s="2">
        <f t="shared" si="1"/>
        <v>0.21000000000003638</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3058.79</v>
      </c>
      <c r="E201" s="1">
        <v>0</v>
      </c>
      <c r="F201" s="1">
        <v>0</v>
      </c>
      <c r="G201" s="2">
        <f t="shared" si="0"/>
        <v>1223.5160000000001</v>
      </c>
      <c r="H201" s="2">
        <f t="shared" si="1"/>
        <v>0.21000000000003638</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2225.0700000000002</v>
      </c>
      <c r="D206" s="1">
        <f>'PR-RAS'!E210</f>
        <v>5496</v>
      </c>
      <c r="E206" s="1">
        <v>0</v>
      </c>
      <c r="F206" s="1">
        <v>0</v>
      </c>
      <c r="G206" s="2">
        <f t="shared" si="0"/>
        <v>2709.4993499999996</v>
      </c>
      <c r="H206" s="2">
        <f t="shared" si="1"/>
        <v>7.0000000000163709E-2</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2224.0300000000002</v>
      </c>
      <c r="D207" s="1">
        <f>'PR-RAS'!E211</f>
        <v>5496</v>
      </c>
      <c r="E207" s="1">
        <v>0</v>
      </c>
      <c r="F207" s="1">
        <v>0</v>
      </c>
      <c r="G207" s="2">
        <f t="shared" si="0"/>
        <v>2722.50218</v>
      </c>
      <c r="H207" s="2">
        <f t="shared" si="1"/>
        <v>3.0000000000200089E-2</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1.04</v>
      </c>
      <c r="D208" s="1">
        <f>'PR-RAS'!E212</f>
        <v>0</v>
      </c>
      <c r="E208" s="1">
        <v>0</v>
      </c>
      <c r="F208" s="1">
        <v>0</v>
      </c>
      <c r="G208" s="2">
        <f t="shared" si="0"/>
        <v>0.21528</v>
      </c>
      <c r="H208" s="2">
        <f t="shared" si="1"/>
        <v>4.0000000000000036E-2</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46983.87</v>
      </c>
      <c r="D211" s="1">
        <f>'PR-RAS'!E215</f>
        <v>63680.4</v>
      </c>
      <c r="E211" s="1">
        <v>0</v>
      </c>
      <c r="F211" s="1">
        <v>0</v>
      </c>
      <c r="G211" s="2">
        <f t="shared" si="0"/>
        <v>36612.380700000002</v>
      </c>
      <c r="H211" s="2">
        <f t="shared" si="1"/>
        <v>0.52999999999883585</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46983.87</v>
      </c>
      <c r="D215" s="1">
        <f>'PR-RAS'!E219</f>
        <v>63680.4</v>
      </c>
      <c r="E215" s="1">
        <v>0</v>
      </c>
      <c r="F215" s="1">
        <v>0</v>
      </c>
      <c r="G215" s="2">
        <f t="shared" si="0"/>
        <v>37309.759380000003</v>
      </c>
      <c r="H215" s="2">
        <f t="shared" si="1"/>
        <v>0.52999999999883585</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46983.87</v>
      </c>
      <c r="D217" s="1">
        <f>'PR-RAS'!E221</f>
        <v>63680.4</v>
      </c>
      <c r="E217" s="1">
        <v>0</v>
      </c>
      <c r="F217" s="1">
        <v>0</v>
      </c>
      <c r="G217" s="2">
        <f t="shared" si="0"/>
        <v>37658.44872</v>
      </c>
      <c r="H217" s="2">
        <f t="shared" si="1"/>
        <v>0.52999999999883585</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8042.46</v>
      </c>
      <c r="D220" s="1">
        <f>'PR-RAS'!E224</f>
        <v>8943.84</v>
      </c>
      <c r="E220" s="1">
        <v>0</v>
      </c>
      <c r="F220" s="1">
        <v>0</v>
      </c>
      <c r="G220" s="2">
        <f t="shared" si="0"/>
        <v>5678.7006599999995</v>
      </c>
      <c r="H220" s="2">
        <f t="shared" si="1"/>
        <v>0.61999999999989086</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1592.13</v>
      </c>
      <c r="D227" s="1">
        <f>'PR-RAS'!E231</f>
        <v>2651.58</v>
      </c>
      <c r="E227" s="1">
        <v>0</v>
      </c>
      <c r="F227" s="1">
        <v>0</v>
      </c>
      <c r="G227" s="2">
        <f t="shared" si="0"/>
        <v>1558.33554</v>
      </c>
      <c r="H227" s="2">
        <f t="shared" si="1"/>
        <v>0.5500000000001819</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1592.13</v>
      </c>
      <c r="D228" s="1">
        <f>'PR-RAS'!E232</f>
        <v>2651.58</v>
      </c>
      <c r="E228" s="1">
        <v>0</v>
      </c>
      <c r="F228" s="1">
        <v>0</v>
      </c>
      <c r="G228" s="2">
        <f t="shared" si="0"/>
        <v>1565.23083</v>
      </c>
      <c r="H228" s="2">
        <f t="shared" si="1"/>
        <v>0.5500000000001819</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6450.33</v>
      </c>
      <c r="D232" s="1">
        <f>'PR-RAS'!E236</f>
        <v>6292.26</v>
      </c>
      <c r="E232" s="1">
        <v>0</v>
      </c>
      <c r="F232" s="1">
        <v>0</v>
      </c>
      <c r="G232" s="2">
        <f t="shared" si="0"/>
        <v>4397.0503499999995</v>
      </c>
      <c r="H232" s="2">
        <f t="shared" si="1"/>
        <v>0.59000000000014552</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6450.33</v>
      </c>
      <c r="D233" s="1">
        <f>'PR-RAS'!E237</f>
        <v>6292.26</v>
      </c>
      <c r="E233" s="1">
        <v>0</v>
      </c>
      <c r="F233" s="1">
        <v>0</v>
      </c>
      <c r="G233" s="2">
        <f t="shared" si="0"/>
        <v>4416.0851999999995</v>
      </c>
      <c r="H233" s="2">
        <f t="shared" si="1"/>
        <v>0.59000000000014552</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146973.79999999999</v>
      </c>
      <c r="D248" s="1">
        <f>'PR-RAS'!E252</f>
        <v>131056.27</v>
      </c>
      <c r="E248" s="1">
        <v>0</v>
      </c>
      <c r="F248" s="1">
        <v>0</v>
      </c>
      <c r="G248" s="2">
        <f t="shared" si="0"/>
        <v>101044.32597999999</v>
      </c>
      <c r="H248" s="2">
        <f t="shared" si="1"/>
        <v>0.47000000001571607</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146973.79999999999</v>
      </c>
      <c r="D255" s="1">
        <f>'PR-RAS'!E259</f>
        <v>131056.27</v>
      </c>
      <c r="E255" s="1">
        <v>0</v>
      </c>
      <c r="F255" s="1">
        <v>0</v>
      </c>
      <c r="G255" s="2">
        <f t="shared" si="0"/>
        <v>103907.93036</v>
      </c>
      <c r="H255" s="2">
        <f t="shared" si="1"/>
        <v>0.47000000001571607</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63241.120000000003</v>
      </c>
      <c r="D256" s="1">
        <f>'PR-RAS'!E260</f>
        <v>60424.95</v>
      </c>
      <c r="E256" s="1">
        <v>0</v>
      </c>
      <c r="F256" s="1">
        <v>0</v>
      </c>
      <c r="G256" s="2">
        <f t="shared" si="0"/>
        <v>46943.210099999997</v>
      </c>
      <c r="H256" s="2">
        <f t="shared" si="1"/>
        <v>0.17000000000552973</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83732.679999999993</v>
      </c>
      <c r="D257" s="1">
        <f>'PR-RAS'!E261</f>
        <v>70631.320000000007</v>
      </c>
      <c r="E257" s="1">
        <v>0</v>
      </c>
      <c r="F257" s="1">
        <v>0</v>
      </c>
      <c r="G257" s="2">
        <f t="shared" si="0"/>
        <v>57598.801920000005</v>
      </c>
      <c r="H257" s="2">
        <f t="shared" si="1"/>
        <v>0.64000000001396984</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240999</v>
      </c>
      <c r="D259" s="1">
        <f>'PR-RAS'!E263</f>
        <v>219953.28</v>
      </c>
      <c r="E259" s="1">
        <v>0</v>
      </c>
      <c r="F259" s="1">
        <v>0</v>
      </c>
      <c r="G259" s="2">
        <f t="shared" si="0"/>
        <v>175673.63448000001</v>
      </c>
      <c r="H259" s="2">
        <f t="shared" si="1"/>
        <v>0.27999999999883585</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227430.49</v>
      </c>
      <c r="D260" s="1">
        <f>'PR-RAS'!E264</f>
        <v>219953.28</v>
      </c>
      <c r="E260" s="1">
        <v>0</v>
      </c>
      <c r="F260" s="1">
        <v>0</v>
      </c>
      <c r="G260" s="2">
        <f t="shared" si="0"/>
        <v>172840.29595000003</v>
      </c>
      <c r="H260" s="2">
        <f t="shared" si="1"/>
        <v>0.76999999998952262</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227430.49</v>
      </c>
      <c r="D261" s="1">
        <f>'PR-RAS'!E265</f>
        <v>219953.28</v>
      </c>
      <c r="E261" s="1">
        <v>0</v>
      </c>
      <c r="F261" s="1">
        <v>0</v>
      </c>
      <c r="G261" s="2">
        <f t="shared" si="0"/>
        <v>173507.63300000003</v>
      </c>
      <c r="H261" s="2">
        <f t="shared" si="1"/>
        <v>0.76999999998952262</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13568.51</v>
      </c>
      <c r="D264" s="1">
        <f>'PR-RAS'!E268</f>
        <v>0</v>
      </c>
      <c r="E264" s="1">
        <v>0</v>
      </c>
      <c r="F264" s="1">
        <v>0</v>
      </c>
      <c r="G264" s="2">
        <f t="shared" si="0"/>
        <v>3568.5181300000004</v>
      </c>
      <c r="H264" s="2">
        <f t="shared" si="1"/>
        <v>0.48999999999978172</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13568.51</v>
      </c>
      <c r="D266" s="1">
        <f>'PR-RAS'!E270</f>
        <v>0</v>
      </c>
      <c r="E266" s="1">
        <v>0</v>
      </c>
      <c r="F266" s="1">
        <v>0</v>
      </c>
      <c r="G266" s="2">
        <f t="shared" si="8"/>
        <v>3595.65515</v>
      </c>
      <c r="H266" s="2">
        <f t="shared" si="9"/>
        <v>0.48999999999978172</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997006.54999999981</v>
      </c>
      <c r="D285" s="1">
        <f>'PR-RAS'!E289</f>
        <v>1131638.18</v>
      </c>
      <c r="E285" s="1">
        <v>0</v>
      </c>
      <c r="F285" s="1">
        <v>0</v>
      </c>
      <c r="G285" s="2">
        <f t="shared" si="8"/>
        <v>925920.34643999988</v>
      </c>
      <c r="H285" s="2">
        <f t="shared" si="9"/>
        <v>0.63000000012107193</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430012.10000000009</v>
      </c>
      <c r="D286" s="1">
        <f>'PR-RAS'!E290</f>
        <v>1008821.7200000004</v>
      </c>
      <c r="E286" s="1">
        <v>0</v>
      </c>
      <c r="F286" s="1">
        <v>0</v>
      </c>
      <c r="G286" s="2">
        <f t="shared" si="8"/>
        <v>697581.8289000002</v>
      </c>
      <c r="H286" s="2">
        <f t="shared" si="9"/>
        <v>0.37999999965541065</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1433.52</v>
      </c>
      <c r="D288" s="1">
        <f>'PR-RAS'!E292</f>
        <v>656593.57999999996</v>
      </c>
      <c r="E288" s="1">
        <v>0</v>
      </c>
      <c r="F288" s="1">
        <v>0</v>
      </c>
      <c r="G288" s="2">
        <f t="shared" si="8"/>
        <v>377296.13515999995</v>
      </c>
      <c r="H288" s="2">
        <f t="shared" si="9"/>
        <v>0.90000000004192771</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254832.33</v>
      </c>
      <c r="D290" s="1">
        <f>'PR-RAS'!E294</f>
        <v>0</v>
      </c>
      <c r="E290" s="1">
        <v>0</v>
      </c>
      <c r="F290" s="1">
        <v>0</v>
      </c>
      <c r="G290" s="2">
        <f t="shared" si="8"/>
        <v>73646.543369999985</v>
      </c>
      <c r="H290" s="2">
        <f t="shared" si="9"/>
        <v>0.32999999998719431</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1875.44</v>
      </c>
      <c r="D293" s="1">
        <f>'PR-RAS'!E298</f>
        <v>1228.78</v>
      </c>
      <c r="E293" s="1">
        <v>0</v>
      </c>
      <c r="F293" s="1">
        <v>0</v>
      </c>
      <c r="G293" s="2">
        <f t="shared" si="8"/>
        <v>1265.2359999999999</v>
      </c>
      <c r="H293" s="2">
        <f t="shared" si="9"/>
        <v>0.66000000000008185</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1875.44</v>
      </c>
      <c r="D306" s="1">
        <f>'PR-RAS'!E311</f>
        <v>1228.78</v>
      </c>
      <c r="E306" s="1">
        <v>0</v>
      </c>
      <c r="F306" s="1">
        <v>0</v>
      </c>
      <c r="G306" s="2">
        <f t="shared" si="8"/>
        <v>1321.5650000000001</v>
      </c>
      <c r="H306" s="2">
        <f t="shared" si="9"/>
        <v>0.66000000000008185</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1875.44</v>
      </c>
      <c r="D307" s="1">
        <f>'PR-RAS'!E312</f>
        <v>1228.78</v>
      </c>
      <c r="E307" s="1">
        <v>0</v>
      </c>
      <c r="F307" s="1">
        <v>0</v>
      </c>
      <c r="G307" s="2">
        <f t="shared" si="8"/>
        <v>1325.8979999999999</v>
      </c>
      <c r="H307" s="2">
        <f t="shared" si="9"/>
        <v>0.66000000000008185</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1779.91</v>
      </c>
      <c r="D308" s="1">
        <f>'PR-RAS'!E313</f>
        <v>1228.78</v>
      </c>
      <c r="E308" s="1">
        <v>0</v>
      </c>
      <c r="F308" s="1">
        <v>0</v>
      </c>
      <c r="G308" s="2">
        <f t="shared" si="8"/>
        <v>1300.90329</v>
      </c>
      <c r="H308" s="2">
        <f t="shared" si="9"/>
        <v>0.30999999999994543</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95.53</v>
      </c>
      <c r="D311" s="1">
        <f>'PR-RAS'!E316</f>
        <v>0</v>
      </c>
      <c r="E311" s="1">
        <v>0</v>
      </c>
      <c r="F311" s="1">
        <v>0</v>
      </c>
      <c r="G311" s="2">
        <f t="shared" si="8"/>
        <v>29.6143</v>
      </c>
      <c r="H311" s="2">
        <f t="shared" si="9"/>
        <v>0.46999999999999886</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441597.58</v>
      </c>
      <c r="D345" s="1">
        <f>'PR-RAS'!E350</f>
        <v>1587537.5099999998</v>
      </c>
      <c r="E345" s="1">
        <v>0</v>
      </c>
      <c r="F345" s="1">
        <v>0</v>
      </c>
      <c r="G345" s="2">
        <f t="shared" si="8"/>
        <v>1244135.3743999999</v>
      </c>
      <c r="H345" s="2">
        <f t="shared" si="9"/>
        <v>0.91000000020721927</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440194.53</v>
      </c>
      <c r="D358" s="1">
        <f>'PR-RAS'!E363</f>
        <v>1581555.7599999998</v>
      </c>
      <c r="E358" s="1">
        <v>0</v>
      </c>
      <c r="F358" s="1">
        <v>0</v>
      </c>
      <c r="G358" s="2">
        <f t="shared" si="8"/>
        <v>1286380.2598499998</v>
      </c>
      <c r="H358" s="2">
        <f t="shared" si="9"/>
        <v>0.71000000019557774</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409033.46</v>
      </c>
      <c r="D359" s="1">
        <f>'PR-RAS'!E364</f>
        <v>1427121.5199999998</v>
      </c>
      <c r="E359" s="1">
        <v>0</v>
      </c>
      <c r="F359" s="1">
        <v>0</v>
      </c>
      <c r="G359" s="2">
        <f t="shared" si="8"/>
        <v>1168252.9869999997</v>
      </c>
      <c r="H359" s="2">
        <f t="shared" si="9"/>
        <v>0.94000000023515895</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25000</v>
      </c>
      <c r="E360" s="1">
        <v>0</v>
      </c>
      <c r="F360" s="1">
        <v>0</v>
      </c>
      <c r="G360" s="2">
        <f t="shared" si="8"/>
        <v>17950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1362.07</v>
      </c>
      <c r="D361" s="1">
        <f>'PR-RAS'!E366</f>
        <v>59380.62</v>
      </c>
      <c r="E361" s="1">
        <v>0</v>
      </c>
      <c r="F361" s="1">
        <v>0</v>
      </c>
      <c r="G361" s="2">
        <f t="shared" si="8"/>
        <v>43244.391600000003</v>
      </c>
      <c r="H361" s="2">
        <f t="shared" si="9"/>
        <v>0.44999999999731699</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192494.23</v>
      </c>
      <c r="D362" s="1">
        <f>'PR-RAS'!E367</f>
        <v>1220314.45</v>
      </c>
      <c r="E362" s="1">
        <v>0</v>
      </c>
      <c r="F362" s="1">
        <v>0</v>
      </c>
      <c r="G362" s="2">
        <f t="shared" si="8"/>
        <v>950557.44992999989</v>
      </c>
      <c r="H362" s="2">
        <f t="shared" si="9"/>
        <v>0.67999999996391125</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215177.16</v>
      </c>
      <c r="D363" s="1">
        <f>'PR-RAS'!E368</f>
        <v>122426.45</v>
      </c>
      <c r="E363" s="1">
        <v>0</v>
      </c>
      <c r="F363" s="1">
        <v>0</v>
      </c>
      <c r="G363" s="2">
        <f t="shared" si="8"/>
        <v>166530.88172</v>
      </c>
      <c r="H363" s="2">
        <f t="shared" si="9"/>
        <v>0.61000000000058208</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31161.07</v>
      </c>
      <c r="D364" s="1">
        <f>'PR-RAS'!E369</f>
        <v>97990.760000000009</v>
      </c>
      <c r="E364" s="1">
        <v>0</v>
      </c>
      <c r="F364" s="1">
        <v>0</v>
      </c>
      <c r="G364" s="2">
        <f t="shared" si="8"/>
        <v>82452.760170000009</v>
      </c>
      <c r="H364" s="2">
        <f t="shared" si="9"/>
        <v>0.30999999999039574</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2433.48</v>
      </c>
      <c r="D365" s="1">
        <f>'PR-RAS'!E370</f>
        <v>18808.759999999998</v>
      </c>
      <c r="E365" s="1">
        <v>0</v>
      </c>
      <c r="F365" s="1">
        <v>0</v>
      </c>
      <c r="G365" s="2">
        <f t="shared" si="8"/>
        <v>14578.564</v>
      </c>
      <c r="H365" s="2">
        <f t="shared" si="9"/>
        <v>0.7200000000016189</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1559.4</v>
      </c>
      <c r="E366" s="1">
        <v>0</v>
      </c>
      <c r="F366" s="1">
        <v>0</v>
      </c>
      <c r="G366" s="2">
        <f t="shared" si="8"/>
        <v>1138.3620000000001</v>
      </c>
      <c r="H366" s="2">
        <f t="shared" si="9"/>
        <v>0.40000000000009095</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13609.82</v>
      </c>
      <c r="D367" s="1">
        <f>'PR-RAS'!E372</f>
        <v>0</v>
      </c>
      <c r="E367" s="1">
        <v>0</v>
      </c>
      <c r="F367" s="1">
        <v>0</v>
      </c>
      <c r="G367" s="2">
        <f t="shared" si="8"/>
        <v>4981.1941200000001</v>
      </c>
      <c r="H367" s="2">
        <f t="shared" si="9"/>
        <v>0.18000000000029104</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15117.77</v>
      </c>
      <c r="D371" s="1">
        <f>'PR-RAS'!E376</f>
        <v>77622.600000000006</v>
      </c>
      <c r="E371" s="1">
        <v>0</v>
      </c>
      <c r="F371" s="1">
        <v>0</v>
      </c>
      <c r="G371" s="2">
        <f t="shared" si="8"/>
        <v>63034.298900000002</v>
      </c>
      <c r="H371" s="2">
        <f t="shared" si="9"/>
        <v>0.62999999999374268</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46986.96</v>
      </c>
      <c r="E373" s="1">
        <v>0</v>
      </c>
      <c r="F373" s="1">
        <v>0</v>
      </c>
      <c r="G373" s="2">
        <f t="shared" si="8"/>
        <v>34958.298239999996</v>
      </c>
      <c r="H373" s="2">
        <f t="shared" si="9"/>
        <v>4.0000000000873115E-2</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46986.96</v>
      </c>
      <c r="E374" s="1">
        <v>0</v>
      </c>
      <c r="F374" s="1">
        <v>0</v>
      </c>
      <c r="G374" s="2">
        <f t="shared" si="8"/>
        <v>35052.27216</v>
      </c>
      <c r="H374" s="2">
        <f t="shared" si="9"/>
        <v>4.0000000000873115E-2</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9456.52</v>
      </c>
      <c r="E386" s="1">
        <v>0</v>
      </c>
      <c r="F386" s="1">
        <v>0</v>
      </c>
      <c r="G386" s="2">
        <f t="shared" si="8"/>
        <v>7281.5204000000003</v>
      </c>
      <c r="H386" s="2">
        <f t="shared" si="9"/>
        <v>0.47999999999956344</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9456.52</v>
      </c>
      <c r="E389" s="1">
        <v>0</v>
      </c>
      <c r="F389" s="1">
        <v>0</v>
      </c>
      <c r="G389" s="2">
        <f t="shared" si="8"/>
        <v>7338.2595200000005</v>
      </c>
      <c r="H389" s="2">
        <f t="shared" si="9"/>
        <v>0.47999999999956344</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1403.05</v>
      </c>
      <c r="D397" s="1">
        <f>'PR-RAS'!E402</f>
        <v>5981.75</v>
      </c>
      <c r="E397" s="1">
        <v>0</v>
      </c>
      <c r="F397" s="1">
        <v>0</v>
      </c>
      <c r="G397" s="2">
        <f t="shared" si="8"/>
        <v>5293.1538</v>
      </c>
      <c r="H397" s="2">
        <f t="shared" si="9"/>
        <v>0.29999999999995453</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1403.05</v>
      </c>
      <c r="D398" s="1">
        <f>'PR-RAS'!E403</f>
        <v>5981.75</v>
      </c>
      <c r="E398" s="1">
        <v>0</v>
      </c>
      <c r="F398" s="1">
        <v>0</v>
      </c>
      <c r="G398" s="2">
        <f t="shared" si="8"/>
        <v>5306.5203499999998</v>
      </c>
      <c r="H398" s="2">
        <f t="shared" si="9"/>
        <v>0.29999999999995453</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439722.14</v>
      </c>
      <c r="D403" s="1">
        <f>'PR-RAS'!E408</f>
        <v>1586308.7299999997</v>
      </c>
      <c r="E403" s="1">
        <v>0</v>
      </c>
      <c r="F403" s="1">
        <v>0</v>
      </c>
      <c r="G403" s="2">
        <f t="shared" si="8"/>
        <v>1452160.5192</v>
      </c>
      <c r="H403" s="2">
        <f t="shared" si="9"/>
        <v>0.41000000026542693</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0</v>
      </c>
      <c r="D405" s="1">
        <f>'PR-RAS'!E410</f>
        <v>515296.97</v>
      </c>
      <c r="E405" s="1">
        <v>0</v>
      </c>
      <c r="F405" s="1">
        <v>0</v>
      </c>
      <c r="G405" s="2">
        <f t="shared" si="8"/>
        <v>416359.95176000003</v>
      </c>
      <c r="H405" s="2">
        <f t="shared" si="9"/>
        <v>3.0000000027939677E-2</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1428894.0899999999</v>
      </c>
      <c r="D407" s="1">
        <f>'PR-RAS'!E412</f>
        <v>2141688.6800000002</v>
      </c>
      <c r="E407" s="1">
        <v>0</v>
      </c>
      <c r="F407" s="1">
        <v>0</v>
      </c>
      <c r="G407" s="2">
        <f t="shared" si="8"/>
        <v>2319182.2087000003</v>
      </c>
      <c r="H407" s="2">
        <f t="shared" si="9"/>
        <v>0.40999999968335032</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1438604.13</v>
      </c>
      <c r="D408" s="1">
        <f>'PR-RAS'!E413</f>
        <v>2719175.6899999995</v>
      </c>
      <c r="E408" s="1">
        <v>0</v>
      </c>
      <c r="F408" s="1">
        <v>0</v>
      </c>
      <c r="G408" s="2">
        <f t="shared" si="8"/>
        <v>2798920.8925699992</v>
      </c>
      <c r="H408" s="2">
        <f t="shared" si="9"/>
        <v>0.44000000040978193</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0</v>
      </c>
      <c r="E409" s="1">
        <v>0</v>
      </c>
      <c r="F409" s="1">
        <v>0</v>
      </c>
      <c r="G409" s="2">
        <f t="shared" si="8"/>
        <v>0</v>
      </c>
      <c r="H409" s="2">
        <f t="shared" si="9"/>
        <v>0</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9710.0400000000373</v>
      </c>
      <c r="D410" s="1">
        <f>'PR-RAS'!E415</f>
        <v>577487.00999999931</v>
      </c>
      <c r="E410" s="1">
        <v>0</v>
      </c>
      <c r="F410" s="1">
        <v>0</v>
      </c>
      <c r="G410" s="2">
        <f t="shared" si="8"/>
        <v>476355.78053999942</v>
      </c>
      <c r="H410" s="2">
        <f t="shared" si="9"/>
        <v>4.9999999348074198E-2</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1433.52</v>
      </c>
      <c r="D411" s="1">
        <f>'PR-RAS'!E416</f>
        <v>141296.60999999999</v>
      </c>
      <c r="E411" s="1">
        <v>0</v>
      </c>
      <c r="F411" s="1">
        <v>0</v>
      </c>
      <c r="G411" s="2">
        <f t="shared" si="8"/>
        <v>116450.96339999999</v>
      </c>
      <c r="H411" s="2">
        <f t="shared" si="9"/>
        <v>0.87000000001398803</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254832.33</v>
      </c>
      <c r="D413" s="1">
        <f>'PR-RAS'!E418</f>
        <v>0</v>
      </c>
      <c r="E413" s="1">
        <v>0</v>
      </c>
      <c r="F413" s="1">
        <v>0</v>
      </c>
      <c r="G413" s="2">
        <f t="shared" si="8"/>
        <v>104990.91995999998</v>
      </c>
      <c r="H413" s="2">
        <f t="shared" si="9"/>
        <v>0.32999999998719431</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1403.05</v>
      </c>
      <c r="D414" s="1">
        <f>'PR-RAS'!E420</f>
        <v>457165.91</v>
      </c>
      <c r="E414" s="1">
        <v>0</v>
      </c>
      <c r="F414" s="1">
        <v>0</v>
      </c>
      <c r="G414" s="2">
        <f t="shared" si="8"/>
        <v>378198.50130999996</v>
      </c>
      <c r="H414" s="2">
        <f t="shared" si="9"/>
        <v>0.1400000000255659</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1403.05</v>
      </c>
      <c r="D478" s="1">
        <f>'PR-RAS'!E484</f>
        <v>457165.91</v>
      </c>
      <c r="E478" s="1">
        <v>0</v>
      </c>
      <c r="F478" s="1">
        <v>0</v>
      </c>
      <c r="G478" s="2">
        <f t="shared" si="8"/>
        <v>436805.53298999998</v>
      </c>
      <c r="H478" s="2">
        <f t="shared" si="9"/>
        <v>0.1400000000255659</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457165.91</v>
      </c>
      <c r="E489" s="1">
        <v>0</v>
      </c>
      <c r="F489" s="1">
        <v>0</v>
      </c>
      <c r="G489" s="2">
        <f t="shared" si="8"/>
        <v>446193.92815999995</v>
      </c>
      <c r="H489" s="2">
        <f t="shared" si="9"/>
        <v>9.0000000025611371E-2</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457165.91</v>
      </c>
      <c r="E490" s="1">
        <v>0</v>
      </c>
      <c r="F490" s="1">
        <v>0</v>
      </c>
      <c r="G490" s="2">
        <f t="shared" si="8"/>
        <v>447108.25997999997</v>
      </c>
      <c r="H490" s="2">
        <f t="shared" si="9"/>
        <v>9.0000000025611371E-2</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1403.05</v>
      </c>
      <c r="D496" s="1">
        <f>'PR-RAS'!E502</f>
        <v>0</v>
      </c>
      <c r="E496" s="1">
        <v>0</v>
      </c>
      <c r="F496" s="1">
        <v>0</v>
      </c>
      <c r="G496" s="2">
        <f t="shared" si="8"/>
        <v>694.50974999999994</v>
      </c>
      <c r="H496" s="2">
        <f t="shared" si="9"/>
        <v>4.9999999999954525E-2</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1403.05</v>
      </c>
      <c r="D498" s="1">
        <f>'PR-RAS'!E504</f>
        <v>0</v>
      </c>
      <c r="E498" s="1">
        <v>0</v>
      </c>
      <c r="F498" s="1">
        <v>0</v>
      </c>
      <c r="G498" s="2">
        <f t="shared" si="8"/>
        <v>697.31584999999995</v>
      </c>
      <c r="H498" s="2">
        <f t="shared" si="9"/>
        <v>4.9999999999954525E-2</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33783.509999999995</v>
      </c>
      <c r="D522" s="1">
        <f>'PR-RAS'!E528</f>
        <v>19588.920000000002</v>
      </c>
      <c r="E522" s="1">
        <v>0</v>
      </c>
      <c r="F522" s="1">
        <v>0</v>
      </c>
      <c r="G522" s="2">
        <f t="shared" ref="G522:G809" si="10">(B522/1000)*(C522*1+D522*2)</f>
        <v>38012.863350000007</v>
      </c>
      <c r="H522" s="2">
        <f t="shared" ref="H522:H809" si="11">ABS(C522-ROUND(C522,0))+ABS(D522-ROUND(D522,0))</f>
        <v>0.57000000000334694</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33783.509999999995</v>
      </c>
      <c r="D587" s="1">
        <f>'PR-RAS'!E593</f>
        <v>19588.920000000002</v>
      </c>
      <c r="E587" s="1">
        <v>0</v>
      </c>
      <c r="F587" s="1">
        <v>0</v>
      </c>
      <c r="G587" s="2">
        <f t="shared" si="10"/>
        <v>42755.3511</v>
      </c>
      <c r="H587" s="2">
        <f t="shared" si="11"/>
        <v>0.57000000000334694</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19048.580000000002</v>
      </c>
      <c r="E599" s="1">
        <v>0</v>
      </c>
      <c r="F599" s="1">
        <v>0</v>
      </c>
      <c r="G599" s="2">
        <f t="shared" si="10"/>
        <v>22782.10168</v>
      </c>
      <c r="H599" s="2">
        <f t="shared" si="11"/>
        <v>0.41999999999825377</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19048.580000000002</v>
      </c>
      <c r="E600" s="1">
        <v>0</v>
      </c>
      <c r="F600" s="1">
        <v>0</v>
      </c>
      <c r="G600" s="2">
        <f t="shared" si="10"/>
        <v>22820.198840000001</v>
      </c>
      <c r="H600" s="2">
        <f t="shared" si="11"/>
        <v>0.41999999999825377</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796.34</v>
      </c>
      <c r="D606" s="1">
        <f>'PR-RAS'!E612</f>
        <v>540.34</v>
      </c>
      <c r="E606" s="1">
        <v>0</v>
      </c>
      <c r="F606" s="1">
        <v>0</v>
      </c>
      <c r="G606" s="2">
        <f t="shared" si="10"/>
        <v>1135.5971</v>
      </c>
      <c r="H606" s="2">
        <f t="shared" si="11"/>
        <v>0.68000000000006366</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796.34</v>
      </c>
      <c r="D608" s="1">
        <f>'PR-RAS'!E614</f>
        <v>540.34</v>
      </c>
      <c r="E608" s="1">
        <v>0</v>
      </c>
      <c r="F608" s="1">
        <v>0</v>
      </c>
      <c r="G608" s="2">
        <f t="shared" si="10"/>
        <v>1139.35114</v>
      </c>
      <c r="H608" s="2">
        <f t="shared" si="11"/>
        <v>0.68000000000006366</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32987.17</v>
      </c>
      <c r="D611" s="1">
        <f>'PR-RAS'!E617</f>
        <v>0</v>
      </c>
      <c r="E611" s="1">
        <v>0</v>
      </c>
      <c r="F611" s="1">
        <v>0</v>
      </c>
      <c r="G611" s="2">
        <f t="shared" si="10"/>
        <v>20122.173699999999</v>
      </c>
      <c r="H611" s="2">
        <f t="shared" si="11"/>
        <v>0.16999999999825377</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32987.17</v>
      </c>
      <c r="D612" s="1">
        <f>'PR-RAS'!E618</f>
        <v>0</v>
      </c>
      <c r="E612" s="1">
        <v>0</v>
      </c>
      <c r="F612" s="1">
        <v>0</v>
      </c>
      <c r="G612" s="2">
        <f t="shared" si="10"/>
        <v>20155.16087</v>
      </c>
      <c r="H612" s="2">
        <f t="shared" si="11"/>
        <v>0.16999999999825377</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437576.99</v>
      </c>
      <c r="E629" s="1">
        <v>0</v>
      </c>
      <c r="F629" s="1">
        <v>0</v>
      </c>
      <c r="G629" s="2">
        <f t="shared" si="10"/>
        <v>549596.69944</v>
      </c>
      <c r="H629" s="2">
        <f t="shared" si="11"/>
        <v>1.0000000009313226E-2</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32380.459999999995</v>
      </c>
      <c r="D630" s="1">
        <f>'PR-RAS'!E636</f>
        <v>0</v>
      </c>
      <c r="E630" s="1">
        <v>0</v>
      </c>
      <c r="F630" s="1">
        <v>0</v>
      </c>
      <c r="G630" s="2">
        <f t="shared" si="10"/>
        <v>20367.309339999996</v>
      </c>
      <c r="H630" s="2">
        <f t="shared" si="11"/>
        <v>0.45999999999548891</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540.35</v>
      </c>
      <c r="E631" s="1">
        <v>0</v>
      </c>
      <c r="F631" s="1">
        <v>0</v>
      </c>
      <c r="G631" s="2">
        <f t="shared" si="10"/>
        <v>680.84100000000001</v>
      </c>
      <c r="H631" s="2">
        <f t="shared" si="11"/>
        <v>0.35000000000002274</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1430297.14</v>
      </c>
      <c r="D633" s="1">
        <f>'PR-RAS'!E639</f>
        <v>2598854.5900000003</v>
      </c>
      <c r="E633" s="1">
        <v>0</v>
      </c>
      <c r="F633" s="1">
        <v>0</v>
      </c>
      <c r="G633" s="2">
        <f t="shared" si="10"/>
        <v>4188899.9942400004</v>
      </c>
      <c r="H633" s="2">
        <f t="shared" si="11"/>
        <v>0.54999999958090484</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1472387.64</v>
      </c>
      <c r="D634" s="1">
        <f>'PR-RAS'!E640</f>
        <v>2738764.6099999994</v>
      </c>
      <c r="E634" s="1">
        <v>0</v>
      </c>
      <c r="F634" s="1">
        <v>0</v>
      </c>
      <c r="G634" s="2">
        <f t="shared" si="10"/>
        <v>4399297.3723799987</v>
      </c>
      <c r="H634" s="2">
        <f t="shared" si="11"/>
        <v>0.75000000069849193</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0</v>
      </c>
      <c r="E635" s="1">
        <v>0</v>
      </c>
      <c r="F635" s="1">
        <v>0</v>
      </c>
      <c r="G635" s="2">
        <f t="shared" si="10"/>
        <v>0</v>
      </c>
      <c r="H635" s="2">
        <f t="shared" si="11"/>
        <v>0</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42090.5</v>
      </c>
      <c r="D636" s="1">
        <f>'PR-RAS'!E642</f>
        <v>139910.01999999909</v>
      </c>
      <c r="E636" s="1">
        <v>0</v>
      </c>
      <c r="F636" s="1">
        <v>0</v>
      </c>
      <c r="G636" s="2">
        <f t="shared" si="10"/>
        <v>204413.19289999883</v>
      </c>
      <c r="H636" s="2">
        <f t="shared" si="11"/>
        <v>0.51999999908730388</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1433.52</v>
      </c>
      <c r="D637" s="1">
        <f>'PR-RAS'!E643</f>
        <v>141836.96</v>
      </c>
      <c r="E637" s="1">
        <v>0</v>
      </c>
      <c r="F637" s="1">
        <v>0</v>
      </c>
      <c r="G637" s="2">
        <f t="shared" si="10"/>
        <v>181328.33184</v>
      </c>
      <c r="H637" s="2">
        <f t="shared" si="11"/>
        <v>0.52000000000816726</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0</v>
      </c>
      <c r="D639" s="1">
        <f>'PR-RAS'!E645</f>
        <v>1926.9400000009045</v>
      </c>
      <c r="E639" s="1">
        <v>0</v>
      </c>
      <c r="F639" s="1">
        <v>0</v>
      </c>
      <c r="G639" s="2">
        <f t="shared" si="10"/>
        <v>2458.775440001154</v>
      </c>
      <c r="H639" s="2">
        <f t="shared" si="11"/>
        <v>5.9999999095452949E-2</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40656.980000000003</v>
      </c>
      <c r="D640" s="1">
        <f>'PR-RAS'!E646</f>
        <v>0</v>
      </c>
      <c r="E640" s="1">
        <v>0</v>
      </c>
      <c r="F640" s="1">
        <v>0</v>
      </c>
      <c r="G640" s="2">
        <f t="shared" si="10"/>
        <v>25979.810220000003</v>
      </c>
      <c r="H640" s="2">
        <f t="shared" si="11"/>
        <v>1.9999999996798579E-2</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35762.06</v>
      </c>
      <c r="D642" s="1">
        <f>'PR-RAS'!E649</f>
        <v>237259.83</v>
      </c>
      <c r="E642" s="1">
        <v>0</v>
      </c>
      <c r="F642" s="1">
        <v>0</v>
      </c>
      <c r="G642" s="2">
        <f t="shared" si="10"/>
        <v>327090.58252</v>
      </c>
      <c r="H642" s="2">
        <f t="shared" si="11"/>
        <v>0.23000000001047738</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1470168.05</v>
      </c>
      <c r="D643" s="1">
        <f>'PR-RAS'!E650</f>
        <v>2680103.4</v>
      </c>
      <c r="E643" s="1">
        <v>0</v>
      </c>
      <c r="F643" s="1">
        <v>0</v>
      </c>
      <c r="G643" s="2">
        <f t="shared" si="10"/>
        <v>4385100.6536999997</v>
      </c>
      <c r="H643" s="2">
        <f t="shared" si="11"/>
        <v>0.44999999995343387</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1436633.58</v>
      </c>
      <c r="D644" s="1">
        <f>'PR-RAS'!E651</f>
        <v>2886897.12</v>
      </c>
      <c r="E644" s="1">
        <v>0</v>
      </c>
      <c r="F644" s="1">
        <v>0</v>
      </c>
      <c r="G644" s="2">
        <f t="shared" si="10"/>
        <v>4636305.0882600006</v>
      </c>
      <c r="H644" s="2">
        <f t="shared" si="11"/>
        <v>0.5400000000372529</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69296.530000000028</v>
      </c>
      <c r="D645" s="1">
        <f>'PR-RAS'!E652</f>
        <v>30466.10999999987</v>
      </c>
      <c r="E645" s="1">
        <v>0</v>
      </c>
      <c r="F645" s="1">
        <v>0</v>
      </c>
      <c r="G645" s="2">
        <f t="shared" si="10"/>
        <v>83867.314999999857</v>
      </c>
      <c r="H645" s="2">
        <f t="shared" si="11"/>
        <v>0.57999999984167516</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11</v>
      </c>
      <c r="D646" s="1">
        <f>'PR-RAS'!E653</f>
        <v>11</v>
      </c>
      <c r="E646" s="1">
        <v>0</v>
      </c>
      <c r="F646" s="1">
        <v>0</v>
      </c>
      <c r="G646" s="2">
        <f t="shared" si="10"/>
        <v>21.285</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10</v>
      </c>
      <c r="D648" s="1">
        <f>'PR-RAS'!E655</f>
        <v>10</v>
      </c>
      <c r="E648" s="1">
        <v>0</v>
      </c>
      <c r="F648" s="1">
        <v>0</v>
      </c>
      <c r="G648" s="2">
        <f t="shared" si="10"/>
        <v>19.41</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303.99</v>
      </c>
      <c r="D653" s="1">
        <f>'PR-RAS'!E660</f>
        <v>78.900000000000006</v>
      </c>
      <c r="E653" s="1">
        <v>0</v>
      </c>
      <c r="F653" s="1">
        <v>0</v>
      </c>
      <c r="G653" s="2">
        <f t="shared" si="10"/>
        <v>301.08708000000001</v>
      </c>
      <c r="H653" s="2">
        <f t="shared" si="11"/>
        <v>0.10999999999998522</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555426.48</v>
      </c>
      <c r="D654" s="1">
        <f>'PR-RAS'!E661</f>
        <v>517161.03</v>
      </c>
      <c r="E654" s="1">
        <v>0</v>
      </c>
      <c r="F654" s="1">
        <v>0</v>
      </c>
      <c r="G654" s="2">
        <f t="shared" si="10"/>
        <v>1038105.79662</v>
      </c>
      <c r="H654" s="2">
        <f t="shared" si="11"/>
        <v>0.51000000000931323</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10000</v>
      </c>
      <c r="E655" s="1">
        <v>0</v>
      </c>
      <c r="F655" s="1">
        <v>0</v>
      </c>
      <c r="G655" s="2">
        <f t="shared" si="10"/>
        <v>13080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466935.74</v>
      </c>
      <c r="E658" s="1">
        <v>0</v>
      </c>
      <c r="F658" s="1">
        <v>0</v>
      </c>
      <c r="G658" s="2">
        <f t="shared" si="10"/>
        <v>613553.56235999998</v>
      </c>
      <c r="H658" s="2">
        <f t="shared" si="11"/>
        <v>0.26000000000931323</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97506.6</v>
      </c>
      <c r="E666" s="1">
        <v>0</v>
      </c>
      <c r="F666" s="1">
        <v>0</v>
      </c>
      <c r="G666" s="2">
        <f t="shared" si="10"/>
        <v>129683.77800000002</v>
      </c>
      <c r="H666" s="2">
        <f t="shared" si="11"/>
        <v>0.39999999999417923</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398.17</v>
      </c>
      <c r="E710" s="1">
        <v>0</v>
      </c>
      <c r="F710" s="1">
        <v>0</v>
      </c>
      <c r="G710" s="2">
        <f t="shared" si="10"/>
        <v>564.60505999999998</v>
      </c>
      <c r="H710" s="2">
        <f t="shared" si="11"/>
        <v>0.17000000000001592</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4853.41</v>
      </c>
      <c r="D711" s="1">
        <f>'PR-RAS'!E718</f>
        <v>3774.44</v>
      </c>
      <c r="E711" s="1">
        <v>0</v>
      </c>
      <c r="F711" s="1">
        <v>0</v>
      </c>
      <c r="G711" s="2">
        <f t="shared" si="10"/>
        <v>8805.6259000000009</v>
      </c>
      <c r="H711" s="2">
        <f t="shared" si="11"/>
        <v>0.84999999999990905</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172.54</v>
      </c>
      <c r="D714" s="1">
        <f>'PR-RAS'!E721</f>
        <v>3515.93</v>
      </c>
      <c r="E714" s="1">
        <v>0</v>
      </c>
      <c r="F714" s="1">
        <v>0</v>
      </c>
      <c r="G714" s="2">
        <f t="shared" si="10"/>
        <v>5136.7371999999996</v>
      </c>
      <c r="H714" s="2">
        <f t="shared" si="11"/>
        <v>0.53000000000017167</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7003.41</v>
      </c>
      <c r="D715" s="1">
        <f>'PR-RAS'!E722</f>
        <v>14506.8</v>
      </c>
      <c r="E715" s="1">
        <v>0</v>
      </c>
      <c r="F715" s="1">
        <v>0</v>
      </c>
      <c r="G715" s="2">
        <f t="shared" si="10"/>
        <v>25716.145139999997</v>
      </c>
      <c r="H715" s="2">
        <f t="shared" si="11"/>
        <v>0.61000000000058208</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1354.52</v>
      </c>
      <c r="D718" s="1">
        <f>'PR-RAS'!E725</f>
        <v>1355.51</v>
      </c>
      <c r="E718" s="1">
        <v>0</v>
      </c>
      <c r="F718" s="1">
        <v>0</v>
      </c>
      <c r="G718" s="2">
        <f t="shared" si="10"/>
        <v>2914.9921799999997</v>
      </c>
      <c r="H718" s="2">
        <f t="shared" si="11"/>
        <v>0.97000000000002728</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3176.58</v>
      </c>
      <c r="D719" s="1">
        <f>'PR-RAS'!E726</f>
        <v>3335.26</v>
      </c>
      <c r="E719" s="1">
        <v>0</v>
      </c>
      <c r="F719" s="1">
        <v>0</v>
      </c>
      <c r="G719" s="2">
        <f t="shared" si="10"/>
        <v>7070.2178000000004</v>
      </c>
      <c r="H719" s="2">
        <f t="shared" si="11"/>
        <v>0.68000000000029104</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3058.79</v>
      </c>
      <c r="E735" s="1">
        <v>0</v>
      </c>
      <c r="F735" s="1">
        <v>0</v>
      </c>
      <c r="G735" s="2">
        <f t="shared" si="10"/>
        <v>4490.3037199999999</v>
      </c>
      <c r="H735" s="2">
        <f t="shared" si="11"/>
        <v>0.21000000000003638</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1592.13</v>
      </c>
      <c r="D755" s="1">
        <f>'PR-RAS'!E762</f>
        <v>2651.58</v>
      </c>
      <c r="E755" s="1">
        <v>0</v>
      </c>
      <c r="F755" s="1">
        <v>0</v>
      </c>
      <c r="G755" s="2">
        <f t="shared" si="10"/>
        <v>5199.0486600000004</v>
      </c>
      <c r="H755" s="2">
        <f t="shared" si="11"/>
        <v>0.5500000000001819</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13354.66</v>
      </c>
      <c r="E809" s="1">
        <v>0</v>
      </c>
      <c r="F809" s="1">
        <v>0</v>
      </c>
      <c r="G809" s="2">
        <f t="shared" si="10"/>
        <v>21581.130560000001</v>
      </c>
      <c r="H809" s="2">
        <f t="shared" si="11"/>
        <v>0.34000000000014552</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24288.27</v>
      </c>
      <c r="D812" s="1">
        <f>'PR-RAS'!E819</f>
        <v>21481.599999999999</v>
      </c>
      <c r="E812" s="1">
        <v>0</v>
      </c>
      <c r="F812" s="1">
        <v>0</v>
      </c>
      <c r="G812" s="2">
        <f t="shared" si="18"/>
        <v>54540.942170000002</v>
      </c>
      <c r="H812" s="2">
        <f t="shared" si="19"/>
        <v>0.67000000000189175</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21899.26</v>
      </c>
      <c r="D814" s="1">
        <f>'PR-RAS'!E821</f>
        <v>20607.53</v>
      </c>
      <c r="E814" s="1">
        <v>0</v>
      </c>
      <c r="F814" s="1">
        <v>0</v>
      </c>
      <c r="G814" s="2">
        <f t="shared" si="18"/>
        <v>51311.942159999991</v>
      </c>
      <c r="H814" s="2">
        <f t="shared" si="19"/>
        <v>0.72999999999956344</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17053.59</v>
      </c>
      <c r="D816" s="1">
        <f>'PR-RAS'!E823</f>
        <v>4981.16</v>
      </c>
      <c r="E816" s="1">
        <v>0</v>
      </c>
      <c r="F816" s="1">
        <v>0</v>
      </c>
      <c r="G816" s="2">
        <f t="shared" si="18"/>
        <v>22017.966649999998</v>
      </c>
      <c r="H816" s="2">
        <f t="shared" si="19"/>
        <v>0.56999999999970896</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7451.16</v>
      </c>
      <c r="D817" s="1">
        <f>'PR-RAS'!E824</f>
        <v>10329.4</v>
      </c>
      <c r="E817" s="1">
        <v>0</v>
      </c>
      <c r="F817" s="1">
        <v>0</v>
      </c>
      <c r="G817" s="2">
        <f t="shared" si="18"/>
        <v>22937.727359999997</v>
      </c>
      <c r="H817" s="2">
        <f t="shared" si="19"/>
        <v>0.55999999999949068</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35835.160000000003</v>
      </c>
      <c r="D819" s="1">
        <f>'PR-RAS'!E826</f>
        <v>16464.099999999999</v>
      </c>
      <c r="E819" s="1">
        <v>0</v>
      </c>
      <c r="F819" s="1">
        <v>0</v>
      </c>
      <c r="G819" s="2">
        <f t="shared" si="18"/>
        <v>56248.428479999995</v>
      </c>
      <c r="H819" s="2">
        <f t="shared" si="19"/>
        <v>0.26000000000203727</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40446.36</v>
      </c>
      <c r="D821" s="1">
        <f>'PR-RAS'!E828</f>
        <v>43837.82</v>
      </c>
      <c r="E821" s="1">
        <v>0</v>
      </c>
      <c r="F821" s="1">
        <v>0</v>
      </c>
      <c r="G821" s="2">
        <f t="shared" si="18"/>
        <v>105060.04</v>
      </c>
      <c r="H821" s="2">
        <f t="shared" si="19"/>
        <v>0.54000000000087311</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457165.91</v>
      </c>
      <c r="E879" s="1">
        <v>0</v>
      </c>
      <c r="F879" s="1">
        <v>0</v>
      </c>
      <c r="G879" s="2">
        <f t="shared" si="18"/>
        <v>802783.33795999992</v>
      </c>
      <c r="H879" s="2">
        <f t="shared" si="19"/>
        <v>9.0000000025611371E-2</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1403.05</v>
      </c>
      <c r="D891" s="1">
        <f>'PR-RAS'!E898</f>
        <v>0</v>
      </c>
      <c r="E891" s="1">
        <v>0</v>
      </c>
      <c r="F891" s="1">
        <v>0</v>
      </c>
      <c r="G891" s="2">
        <f t="shared" si="18"/>
        <v>1248.7145</v>
      </c>
      <c r="H891" s="2">
        <f t="shared" si="19"/>
        <v>4.9999999999954525E-2</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19048.580000000002</v>
      </c>
      <c r="E947" s="1">
        <v>0</v>
      </c>
      <c r="F947" s="1">
        <v>0</v>
      </c>
      <c r="G947" s="2">
        <f t="shared" si="18"/>
        <v>36039.913359999999</v>
      </c>
      <c r="H947" s="2">
        <f t="shared" si="19"/>
        <v>0.41999999999825377</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540.34</v>
      </c>
      <c r="E959" s="1">
        <v>0</v>
      </c>
      <c r="F959" s="1">
        <v>0</v>
      </c>
      <c r="G959" s="2">
        <f t="shared" si="18"/>
        <v>1035.29144</v>
      </c>
      <c r="H959" s="2">
        <f t="shared" si="19"/>
        <v>0.34000000000003183</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32987.17</v>
      </c>
      <c r="D961" s="1">
        <f>'PR-RAS'!E968</f>
        <v>0</v>
      </c>
      <c r="E961" s="1">
        <v>0</v>
      </c>
      <c r="F961" s="1">
        <v>0</v>
      </c>
      <c r="G961" s="2">
        <f t="shared" si="18"/>
        <v>31667.683199999996</v>
      </c>
      <c r="H961" s="2">
        <f t="shared" si="19"/>
        <v>0.16999999999825377</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88560.8</v>
      </c>
      <c r="D1480" s="5"/>
      <c r="E1480" s="5">
        <v>0</v>
      </c>
      <c r="F1480" s="5">
        <v>0</v>
      </c>
      <c r="G1480" s="6">
        <f t="shared" ref="G1480:G1580" si="34">B1480/1000*C1480</f>
        <v>88.5608</v>
      </c>
      <c r="H1480" s="6">
        <f t="shared" ref="H1480:H1580" si="35">ABS(C1480-ROUND(C1480,0))</f>
        <v>0.19999999999708962</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3087358.4</v>
      </c>
      <c r="D1481" s="1">
        <v>0</v>
      </c>
      <c r="E1481" s="1">
        <v>0</v>
      </c>
      <c r="F1481" s="1">
        <v>0</v>
      </c>
      <c r="G1481" s="2">
        <f t="shared" si="34"/>
        <v>6174.7168000000001</v>
      </c>
      <c r="H1481" s="2">
        <f t="shared" si="35"/>
        <v>0.39999999990686774</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1040718.26</v>
      </c>
      <c r="D1483" s="1">
        <v>0</v>
      </c>
      <c r="E1483" s="1">
        <v>0</v>
      </c>
      <c r="F1483" s="1">
        <v>0</v>
      </c>
      <c r="G1483" s="2">
        <f t="shared" si="34"/>
        <v>4162.8730400000004</v>
      </c>
      <c r="H1483" s="2">
        <f t="shared" si="35"/>
        <v>0.26000000000931323</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242956.34</v>
      </c>
      <c r="D1484" s="1">
        <v>0</v>
      </c>
      <c r="E1484" s="1">
        <v>0</v>
      </c>
      <c r="F1484" s="1">
        <v>0</v>
      </c>
      <c r="G1484" s="2">
        <f t="shared" si="34"/>
        <v>1214.7817</v>
      </c>
      <c r="H1484" s="2">
        <f t="shared" si="35"/>
        <v>0.33999999999650754</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444355.78</v>
      </c>
      <c r="D1485" s="1">
        <v>0</v>
      </c>
      <c r="E1485" s="1">
        <v>0</v>
      </c>
      <c r="F1485" s="1">
        <v>0</v>
      </c>
      <c r="G1485" s="2">
        <f t="shared" si="34"/>
        <v>2666.1346800000001</v>
      </c>
      <c r="H1485" s="2">
        <f t="shared" si="35"/>
        <v>0.21999999997206032</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6235.12</v>
      </c>
      <c r="D1486" s="1">
        <v>0</v>
      </c>
      <c r="E1486" s="1">
        <v>0</v>
      </c>
      <c r="F1486" s="1">
        <v>0</v>
      </c>
      <c r="G1486" s="2">
        <f t="shared" si="34"/>
        <v>43.64584</v>
      </c>
      <c r="H1486" s="2">
        <f t="shared" si="35"/>
        <v>0.11999999999989086</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49699.08</v>
      </c>
      <c r="D1487" s="1">
        <v>0</v>
      </c>
      <c r="E1487" s="1">
        <v>0</v>
      </c>
      <c r="F1487" s="1">
        <v>0</v>
      </c>
      <c r="G1487" s="2">
        <f t="shared" si="34"/>
        <v>397.59264000000002</v>
      </c>
      <c r="H1487" s="2">
        <f t="shared" si="35"/>
        <v>8.000000000174623E-2</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131056.28</v>
      </c>
      <c r="D1489" s="1">
        <v>0</v>
      </c>
      <c r="E1489" s="1">
        <v>0</v>
      </c>
      <c r="F1489" s="1">
        <v>0</v>
      </c>
      <c r="G1489" s="2">
        <f t="shared" si="34"/>
        <v>1310.5627999999999</v>
      </c>
      <c r="H1489" s="2">
        <f t="shared" si="35"/>
        <v>0.27999999999883585</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166415.66</v>
      </c>
      <c r="D1491" s="1">
        <v>0</v>
      </c>
      <c r="E1491" s="1">
        <v>0</v>
      </c>
      <c r="F1491" s="1">
        <v>0</v>
      </c>
      <c r="G1491" s="2">
        <f t="shared" si="34"/>
        <v>1996.98792</v>
      </c>
      <c r="H1491" s="2">
        <f t="shared" si="35"/>
        <v>0.33999999999650754</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1588933.89</v>
      </c>
      <c r="D1492" s="1">
        <v>0</v>
      </c>
      <c r="E1492" s="1">
        <v>0</v>
      </c>
      <c r="F1492" s="1">
        <v>0</v>
      </c>
      <c r="G1492" s="2">
        <f t="shared" si="34"/>
        <v>20656.140569999996</v>
      </c>
      <c r="H1492" s="2">
        <f t="shared" si="35"/>
        <v>0.11000000010244548</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457706.25</v>
      </c>
      <c r="D1493" s="1">
        <v>0</v>
      </c>
      <c r="E1493" s="1">
        <v>0</v>
      </c>
      <c r="F1493" s="1">
        <v>0</v>
      </c>
      <c r="G1493" s="2">
        <f t="shared" si="34"/>
        <v>6407.8874999999998</v>
      </c>
      <c r="H1493" s="2">
        <f t="shared" si="35"/>
        <v>0.25</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457706.25</v>
      </c>
      <c r="D1497" s="1">
        <v>0</v>
      </c>
      <c r="E1497" s="1">
        <v>0</v>
      </c>
      <c r="F1497" s="1">
        <v>0</v>
      </c>
      <c r="G1497" s="2">
        <f t="shared" si="34"/>
        <v>8238.7124999999996</v>
      </c>
      <c r="H1497" s="2">
        <f t="shared" si="35"/>
        <v>0.25</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2718372.1099999994</v>
      </c>
      <c r="D1499" s="1">
        <v>0</v>
      </c>
      <c r="E1499" s="1">
        <v>0</v>
      </c>
      <c r="F1499" s="1">
        <v>0</v>
      </c>
      <c r="G1499" s="2">
        <f t="shared" si="34"/>
        <v>54367.44219999999</v>
      </c>
      <c r="H1499" s="2">
        <f t="shared" si="35"/>
        <v>0.10999999940395355</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1081152.9499999997</v>
      </c>
      <c r="D1501" s="1">
        <v>0</v>
      </c>
      <c r="E1501" s="1">
        <v>0</v>
      </c>
      <c r="F1501" s="1">
        <v>0</v>
      </c>
      <c r="G1501" s="2">
        <f t="shared" si="34"/>
        <v>23785.364899999993</v>
      </c>
      <c r="H1501" s="2">
        <f t="shared" si="35"/>
        <v>5.0000000279396772E-2</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242956.34</v>
      </c>
      <c r="D1502" s="1">
        <v>0</v>
      </c>
      <c r="E1502" s="1">
        <v>0</v>
      </c>
      <c r="F1502" s="1">
        <v>0</v>
      </c>
      <c r="G1502" s="2">
        <f t="shared" si="34"/>
        <v>5587.9958200000001</v>
      </c>
      <c r="H1502" s="2">
        <f t="shared" si="35"/>
        <v>0.33999999999650754</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471968.23</v>
      </c>
      <c r="D1503" s="1">
        <v>0</v>
      </c>
      <c r="E1503" s="1">
        <v>0</v>
      </c>
      <c r="F1503" s="1">
        <v>0</v>
      </c>
      <c r="G1503" s="2">
        <f t="shared" si="34"/>
        <v>11327.237520000001</v>
      </c>
      <c r="H1503" s="2">
        <f t="shared" si="35"/>
        <v>0.22999999998137355</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4535.4399999999996</v>
      </c>
      <c r="D1504" s="1">
        <v>0</v>
      </c>
      <c r="E1504" s="1">
        <v>0</v>
      </c>
      <c r="F1504" s="1">
        <v>0</v>
      </c>
      <c r="G1504" s="2">
        <f t="shared" si="34"/>
        <v>113.386</v>
      </c>
      <c r="H1504" s="2">
        <f t="shared" si="35"/>
        <v>0.43999999999959982</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49699.08</v>
      </c>
      <c r="D1505" s="1">
        <v>0</v>
      </c>
      <c r="E1505" s="1">
        <v>0</v>
      </c>
      <c r="F1505" s="1">
        <v>0</v>
      </c>
      <c r="G1505" s="2">
        <f t="shared" si="34"/>
        <v>1292.17608</v>
      </c>
      <c r="H1505" s="2">
        <f t="shared" si="35"/>
        <v>8.000000000174623E-2</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134347.45000000001</v>
      </c>
      <c r="D1507" s="1">
        <v>0</v>
      </c>
      <c r="E1507" s="1">
        <v>0</v>
      </c>
      <c r="F1507" s="1">
        <v>0</v>
      </c>
      <c r="G1507" s="2">
        <f t="shared" si="34"/>
        <v>3761.7286000000004</v>
      </c>
      <c r="H1507" s="2">
        <f t="shared" si="35"/>
        <v>0.45000000001164153</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177646.41</v>
      </c>
      <c r="D1509" s="1">
        <v>0</v>
      </c>
      <c r="E1509" s="1">
        <v>0</v>
      </c>
      <c r="F1509" s="1">
        <v>0</v>
      </c>
      <c r="G1509" s="2">
        <f t="shared" si="34"/>
        <v>5329.3922999999995</v>
      </c>
      <c r="H1509" s="2">
        <f t="shared" si="35"/>
        <v>0.41000000000349246</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1617630.24</v>
      </c>
      <c r="D1510" s="1">
        <v>0</v>
      </c>
      <c r="E1510" s="1">
        <v>0</v>
      </c>
      <c r="F1510" s="1">
        <v>0</v>
      </c>
      <c r="G1510" s="2">
        <f t="shared" si="34"/>
        <v>50146.53744</v>
      </c>
      <c r="H1510" s="2">
        <f t="shared" si="35"/>
        <v>0.23999999999068677</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19588.919999999998</v>
      </c>
      <c r="D1511" s="1">
        <v>0</v>
      </c>
      <c r="E1511" s="1">
        <v>0</v>
      </c>
      <c r="F1511" s="1">
        <v>0</v>
      </c>
      <c r="G1511" s="2">
        <f t="shared" si="34"/>
        <v>626.84543999999994</v>
      </c>
      <c r="H1511" s="2">
        <f t="shared" si="35"/>
        <v>8.000000000174623E-2</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19588.919999999998</v>
      </c>
      <c r="D1515" s="1">
        <v>0</v>
      </c>
      <c r="E1515" s="1">
        <v>0</v>
      </c>
      <c r="F1515" s="1">
        <v>0</v>
      </c>
      <c r="G1515" s="2">
        <f t="shared" si="34"/>
        <v>705.20111999999983</v>
      </c>
      <c r="H1515" s="2">
        <f t="shared" si="35"/>
        <v>8.000000000174623E-2</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457547.09000000032</v>
      </c>
      <c r="D1517" s="1">
        <v>0</v>
      </c>
      <c r="E1517" s="1">
        <v>0</v>
      </c>
      <c r="F1517" s="1">
        <v>0</v>
      </c>
      <c r="G1517" s="2">
        <f t="shared" si="34"/>
        <v>17386.789420000012</v>
      </c>
      <c r="H1517" s="2">
        <f t="shared" si="35"/>
        <v>9.0000000316649675E-2</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26551.95</v>
      </c>
      <c r="D1518" s="1">
        <v>0</v>
      </c>
      <c r="E1518" s="1">
        <v>0</v>
      </c>
      <c r="F1518" s="1">
        <v>0</v>
      </c>
      <c r="G1518" s="2">
        <f t="shared" si="34"/>
        <v>1035.5260499999999</v>
      </c>
      <c r="H1518" s="2">
        <f t="shared" si="35"/>
        <v>4.9999999999272404E-2</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11854.82</v>
      </c>
      <c r="D1524" s="1">
        <v>0</v>
      </c>
      <c r="E1524" s="1">
        <v>0</v>
      </c>
      <c r="F1524" s="1">
        <v>0</v>
      </c>
      <c r="G1524" s="2">
        <f t="shared" si="34"/>
        <v>533.46690000000001</v>
      </c>
      <c r="H1524" s="2">
        <f t="shared" si="35"/>
        <v>0.18000000000029104</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497.03</v>
      </c>
      <c r="D1535" s="1">
        <v>0</v>
      </c>
      <c r="E1535" s="1">
        <v>0</v>
      </c>
      <c r="F1535" s="1">
        <v>0</v>
      </c>
      <c r="G1535" s="2">
        <f t="shared" si="34"/>
        <v>27.833679999999998</v>
      </c>
      <c r="H1535" s="2">
        <f t="shared" si="35"/>
        <v>2.9999999999972715E-2</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497.03</v>
      </c>
      <c r="D1536" s="1">
        <v>0</v>
      </c>
      <c r="E1536" s="1">
        <v>0</v>
      </c>
      <c r="F1536" s="1">
        <v>0</v>
      </c>
      <c r="G1536" s="2">
        <f t="shared" si="34"/>
        <v>28.33071</v>
      </c>
      <c r="H1536" s="2">
        <f t="shared" si="35"/>
        <v>2.9999999999972715E-2</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1166.1600000000001</v>
      </c>
      <c r="D1550" s="1">
        <v>0</v>
      </c>
      <c r="E1550" s="1">
        <v>0</v>
      </c>
      <c r="F1550" s="1">
        <v>0</v>
      </c>
      <c r="G1550" s="2">
        <f t="shared" si="34"/>
        <v>82.797359999999998</v>
      </c>
      <c r="H1550" s="2">
        <f t="shared" si="35"/>
        <v>0.16000000000008185</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1166.1600000000001</v>
      </c>
      <c r="D1551" s="1">
        <v>0</v>
      </c>
      <c r="E1551" s="1">
        <v>0</v>
      </c>
      <c r="F1551" s="1">
        <v>0</v>
      </c>
      <c r="G1551" s="2">
        <f t="shared" si="34"/>
        <v>83.963520000000003</v>
      </c>
      <c r="H1551" s="2">
        <f t="shared" si="35"/>
        <v>0.16000000000008185</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10191.629999999999</v>
      </c>
      <c r="D1560" s="1">
        <v>0</v>
      </c>
      <c r="E1560" s="1">
        <v>0</v>
      </c>
      <c r="F1560" s="1">
        <v>0</v>
      </c>
      <c r="G1560" s="2">
        <f t="shared" si="34"/>
        <v>825.52202999999997</v>
      </c>
      <c r="H1560" s="2">
        <f t="shared" si="35"/>
        <v>0.37000000000080036</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6690.39</v>
      </c>
      <c r="D1561" s="1">
        <v>0</v>
      </c>
      <c r="E1561" s="1">
        <v>0</v>
      </c>
      <c r="F1561" s="1">
        <v>0</v>
      </c>
      <c r="G1561" s="2">
        <f t="shared" si="34"/>
        <v>548.61198000000002</v>
      </c>
      <c r="H1561" s="2">
        <f t="shared" si="35"/>
        <v>0.39000000000032742</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40.28</v>
      </c>
      <c r="D1562" s="1">
        <v>0</v>
      </c>
      <c r="E1562" s="1">
        <v>0</v>
      </c>
      <c r="F1562" s="1">
        <v>0</v>
      </c>
      <c r="G1562" s="2">
        <f t="shared" si="34"/>
        <v>3.3432400000000002</v>
      </c>
      <c r="H1562" s="2">
        <f t="shared" si="35"/>
        <v>0.28000000000000114</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311.99</v>
      </c>
      <c r="D1563" s="1">
        <v>0</v>
      </c>
      <c r="E1563" s="1">
        <v>0</v>
      </c>
      <c r="F1563" s="1">
        <v>0</v>
      </c>
      <c r="G1563" s="2">
        <f t="shared" si="34"/>
        <v>26.207160000000002</v>
      </c>
      <c r="H1563" s="2">
        <f t="shared" si="35"/>
        <v>9.9999999999909051E-3</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3148.97</v>
      </c>
      <c r="D1564" s="1">
        <v>0</v>
      </c>
      <c r="E1564" s="1">
        <v>0</v>
      </c>
      <c r="F1564" s="1">
        <v>0</v>
      </c>
      <c r="G1564" s="2">
        <f t="shared" si="34"/>
        <v>267.66244999999998</v>
      </c>
      <c r="H1564" s="2">
        <f t="shared" si="35"/>
        <v>3.0000000000200089E-2</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5172.84</v>
      </c>
      <c r="D1565" s="1">
        <v>0</v>
      </c>
      <c r="E1565" s="1">
        <v>0</v>
      </c>
      <c r="F1565" s="1">
        <v>0</v>
      </c>
      <c r="G1565" s="2">
        <f t="shared" si="34"/>
        <v>444.86424</v>
      </c>
      <c r="H1565" s="2">
        <f t="shared" si="35"/>
        <v>0.15999999999985448</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995.41</v>
      </c>
      <c r="D1568" s="1">
        <v>0</v>
      </c>
      <c r="E1568" s="1">
        <v>0</v>
      </c>
      <c r="F1568" s="1">
        <v>0</v>
      </c>
      <c r="G1568" s="2">
        <f t="shared" si="34"/>
        <v>88.591489999999993</v>
      </c>
      <c r="H1568" s="2">
        <f t="shared" si="35"/>
        <v>0.40999999999996817</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4177.43</v>
      </c>
      <c r="D1569" s="1">
        <v>0</v>
      </c>
      <c r="E1569" s="1">
        <v>0</v>
      </c>
      <c r="F1569" s="1">
        <v>0</v>
      </c>
      <c r="G1569" s="2">
        <f t="shared" si="34"/>
        <v>375.96870000000001</v>
      </c>
      <c r="H1569" s="2">
        <f t="shared" si="35"/>
        <v>0.43000000000029104</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9524.2900000000009</v>
      </c>
      <c r="D1570" s="1">
        <v>0</v>
      </c>
      <c r="E1570" s="1">
        <v>0</v>
      </c>
      <c r="F1570" s="1">
        <v>0</v>
      </c>
      <c r="G1570" s="2">
        <f t="shared" si="34"/>
        <v>866.71039000000007</v>
      </c>
      <c r="H1570" s="2">
        <f t="shared" si="35"/>
        <v>0.29000000000087311</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9524.2900000000009</v>
      </c>
      <c r="D1574" s="1">
        <v>0</v>
      </c>
      <c r="E1574" s="1">
        <v>0</v>
      </c>
      <c r="F1574" s="1">
        <v>0</v>
      </c>
      <c r="G1574" s="2">
        <f t="shared" si="34"/>
        <v>904.80755000000011</v>
      </c>
      <c r="H1574" s="2">
        <f t="shared" si="35"/>
        <v>0.29000000000087311</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430995.13999999996</v>
      </c>
      <c r="D1576" s="1">
        <v>0</v>
      </c>
      <c r="E1576" s="1">
        <v>0</v>
      </c>
      <c r="F1576" s="1">
        <v>0</v>
      </c>
      <c r="G1576" s="2">
        <f t="shared" si="34"/>
        <v>41806.528579999998</v>
      </c>
      <c r="H1576" s="2">
        <f t="shared" si="35"/>
        <v>0.13999999995576218</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2402.1</v>
      </c>
      <c r="D1578" s="1">
        <v>0</v>
      </c>
      <c r="E1578" s="1">
        <v>0</v>
      </c>
      <c r="F1578" s="1">
        <v>0</v>
      </c>
      <c r="G1578" s="2">
        <f t="shared" si="34"/>
        <v>237.80789999999999</v>
      </c>
      <c r="H1578" s="2">
        <f t="shared" si="35"/>
        <v>9.9999999999909051E-2</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428593.04</v>
      </c>
      <c r="D1580" s="212">
        <v>0</v>
      </c>
      <c r="E1580" s="212">
        <v>0</v>
      </c>
      <c r="F1580" s="212">
        <v>0</v>
      </c>
      <c r="G1580" s="213">
        <f t="shared" si="34"/>
        <v>43287.897040000003</v>
      </c>
      <c r="H1580" s="213">
        <f t="shared" si="35"/>
        <v>3.9999999979045242E-2</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36276</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1427018.65</v>
      </c>
      <c r="I16" s="95">
        <f>'PR-RAS'!E6</f>
        <v>2140459.9000000004</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997006.54999999981</v>
      </c>
      <c r="I17" s="95">
        <f>'PR-RAS'!E151</f>
        <v>1131638.18</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0</v>
      </c>
      <c r="I18" s="95">
        <f>'PR-RAS'!E645</f>
        <v>1926.9400000009045</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40656.980000000003</v>
      </c>
      <c r="I19" s="96">
        <f>'PR-RAS'!E646</f>
        <v>0</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88560.8</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457547.09000000032</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26551.95</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430995.13999999996</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14" zoomScaleNormal="100" workbookViewId="0">
      <selection activeCell="E627" sqref="E627"/>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1427018.65</v>
      </c>
      <c r="E6" s="231">
        <f>E7+E44+E50+E82+E106+E124+E133+E139</f>
        <v>2140459.9000000004</v>
      </c>
      <c r="F6" s="232">
        <f t="shared" ref="F6:F131" si="0">IF(D6&lt;&gt;0,IF(E6/D6&gt;=100,"&gt;&gt;100",E6/D6*100),"-")</f>
        <v>149.99522956479933</v>
      </c>
    </row>
    <row r="7" spans="1:25" ht="12.75" customHeight="1" x14ac:dyDescent="0.2">
      <c r="A7" s="230">
        <v>61</v>
      </c>
      <c r="B7" s="192" t="s">
        <v>60</v>
      </c>
      <c r="C7" s="34" t="s">
        <v>61</v>
      </c>
      <c r="D7" s="231">
        <f t="shared" ref="D7:E7" si="1">D8+D17+D23+D29+D37+D40</f>
        <v>509434.9</v>
      </c>
      <c r="E7" s="231">
        <f t="shared" si="1"/>
        <v>674676.89</v>
      </c>
      <c r="F7" s="232">
        <f t="shared" si="0"/>
        <v>132.43633092275383</v>
      </c>
    </row>
    <row r="8" spans="1:25" ht="12.75" customHeight="1" x14ac:dyDescent="0.2">
      <c r="A8" s="230">
        <v>611</v>
      </c>
      <c r="B8" s="192" t="s">
        <v>62</v>
      </c>
      <c r="C8" s="34" t="s">
        <v>63</v>
      </c>
      <c r="D8" s="231">
        <f t="shared" ref="D8:E8" si="2">SUM(D9:D14)-D15-D16</f>
        <v>457320.7</v>
      </c>
      <c r="E8" s="231">
        <f t="shared" si="2"/>
        <v>631032.84</v>
      </c>
      <c r="F8" s="232">
        <f t="shared" si="0"/>
        <v>137.98475336891593</v>
      </c>
    </row>
    <row r="9" spans="1:25" ht="12.75" customHeight="1" x14ac:dyDescent="0.2">
      <c r="A9" s="230">
        <v>6111</v>
      </c>
      <c r="B9" s="192" t="s">
        <v>64</v>
      </c>
      <c r="C9" s="34" t="s">
        <v>65</v>
      </c>
      <c r="D9" s="233">
        <v>457320.7</v>
      </c>
      <c r="E9" s="233">
        <v>631032.84</v>
      </c>
      <c r="F9" s="232">
        <f t="shared" si="0"/>
        <v>137.98475336891593</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46995.65</v>
      </c>
      <c r="E23" s="231">
        <f t="shared" si="4"/>
        <v>36986.490000000005</v>
      </c>
      <c r="F23" s="232">
        <f t="shared" si="0"/>
        <v>78.701943690533071</v>
      </c>
    </row>
    <row r="24" spans="1:6" ht="12.75" customHeight="1" x14ac:dyDescent="0.2">
      <c r="A24" s="230">
        <v>6131</v>
      </c>
      <c r="B24" s="192" t="s">
        <v>94</v>
      </c>
      <c r="C24" s="34" t="s">
        <v>95</v>
      </c>
      <c r="D24" s="233">
        <v>2473.9299999999998</v>
      </c>
      <c r="E24" s="233">
        <v>1294.6199999999999</v>
      </c>
      <c r="F24" s="232">
        <f t="shared" si="0"/>
        <v>52.330502479859973</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44521.72</v>
      </c>
      <c r="E27" s="233">
        <v>35691.870000000003</v>
      </c>
      <c r="F27" s="232">
        <f t="shared" si="0"/>
        <v>80.167320579708061</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5118.55</v>
      </c>
      <c r="E29" s="231">
        <f t="shared" si="5"/>
        <v>6657.5599999999995</v>
      </c>
      <c r="F29" s="232">
        <f t="shared" si="0"/>
        <v>130.06730421701457</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4814.5600000000004</v>
      </c>
      <c r="E31" s="233">
        <v>6578.66</v>
      </c>
      <c r="F31" s="232">
        <f t="shared" si="0"/>
        <v>136.64093915124121</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303.99</v>
      </c>
      <c r="E33" s="233">
        <v>78.900000000000006</v>
      </c>
      <c r="F33" s="232">
        <f t="shared" si="0"/>
        <v>25.954801144774496</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555426.48</v>
      </c>
      <c r="E50" s="231">
        <f>E51+E54+E59+E62+E65+E68+E71+E74+E77</f>
        <v>1091603.3700000001</v>
      </c>
      <c r="F50" s="232">
        <f t="shared" si="0"/>
        <v>196.5342685858262</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555426.48</v>
      </c>
      <c r="E59" s="231">
        <f t="shared" si="12"/>
        <v>994096.77</v>
      </c>
      <c r="F59" s="232">
        <f t="shared" si="0"/>
        <v>178.9790018653774</v>
      </c>
    </row>
    <row r="60" spans="1:6" ht="24" x14ac:dyDescent="0.2">
      <c r="A60" s="230">
        <v>6331</v>
      </c>
      <c r="B60" s="45" t="s">
        <v>166</v>
      </c>
      <c r="C60" s="34" t="s">
        <v>167</v>
      </c>
      <c r="D60" s="233">
        <v>555426.48</v>
      </c>
      <c r="E60" s="233">
        <v>527161.03</v>
      </c>
      <c r="F60" s="232">
        <f t="shared" si="0"/>
        <v>94.911036650611265</v>
      </c>
    </row>
    <row r="61" spans="1:6" ht="24" x14ac:dyDescent="0.2">
      <c r="A61" s="230">
        <v>6332</v>
      </c>
      <c r="B61" s="45" t="s">
        <v>168</v>
      </c>
      <c r="C61" s="34" t="s">
        <v>169</v>
      </c>
      <c r="D61" s="233">
        <v>0</v>
      </c>
      <c r="E61" s="233">
        <v>466935.74</v>
      </c>
      <c r="F61" s="232" t="str">
        <f t="shared" si="0"/>
        <v>-</v>
      </c>
    </row>
    <row r="62" spans="1:6" ht="12.75" customHeight="1" x14ac:dyDescent="0.2">
      <c r="A62" s="230">
        <v>634</v>
      </c>
      <c r="B62" s="192" t="s">
        <v>170</v>
      </c>
      <c r="C62" s="34" t="s">
        <v>171</v>
      </c>
      <c r="D62" s="231">
        <f t="shared" ref="D62:E62" si="13">SUM(D63:D64)</f>
        <v>0</v>
      </c>
      <c r="E62" s="231">
        <f t="shared" si="13"/>
        <v>97506.6</v>
      </c>
      <c r="F62" s="232" t="str">
        <f t="shared" si="0"/>
        <v>-</v>
      </c>
    </row>
    <row r="63" spans="1:6" ht="12.75" customHeight="1" x14ac:dyDescent="0.2">
      <c r="A63" s="230">
        <v>6341</v>
      </c>
      <c r="B63" s="192" t="s">
        <v>172</v>
      </c>
      <c r="C63" s="34" t="s">
        <v>173</v>
      </c>
      <c r="D63" s="233">
        <v>0</v>
      </c>
      <c r="E63" s="233"/>
      <c r="F63" s="232" t="str">
        <f t="shared" si="0"/>
        <v>-</v>
      </c>
    </row>
    <row r="64" spans="1:6" ht="12.75" customHeight="1" x14ac:dyDescent="0.2">
      <c r="A64" s="230">
        <v>6342</v>
      </c>
      <c r="B64" s="192" t="s">
        <v>174</v>
      </c>
      <c r="C64" s="34" t="s">
        <v>175</v>
      </c>
      <c r="D64" s="233">
        <v>0</v>
      </c>
      <c r="E64" s="233">
        <v>97506.6</v>
      </c>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82060.540000000008</v>
      </c>
      <c r="E82" s="231">
        <f t="shared" si="19"/>
        <v>38577.089999999997</v>
      </c>
      <c r="F82" s="232">
        <f t="shared" si="0"/>
        <v>47.010524181293462</v>
      </c>
    </row>
    <row r="83" spans="1:6" ht="12.75" customHeight="1" x14ac:dyDescent="0.2">
      <c r="A83" s="230">
        <v>641</v>
      </c>
      <c r="B83" s="192" t="s">
        <v>212</v>
      </c>
      <c r="C83" s="34" t="s">
        <v>213</v>
      </c>
      <c r="D83" s="231">
        <f t="shared" ref="D83:E83" si="20">SUM(D84:D90)</f>
        <v>1.33</v>
      </c>
      <c r="E83" s="231">
        <f t="shared" si="20"/>
        <v>100.1</v>
      </c>
      <c r="F83" s="232">
        <f t="shared" si="0"/>
        <v>7526.3157894736833</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1.33</v>
      </c>
      <c r="E85" s="233">
        <v>100.05</v>
      </c>
      <c r="F85" s="232">
        <f t="shared" si="0"/>
        <v>7522.5563909774437</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v>0.05</v>
      </c>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82059.210000000006</v>
      </c>
      <c r="E91" s="231">
        <f t="shared" si="21"/>
        <v>38476.99</v>
      </c>
      <c r="F91" s="232">
        <f t="shared" si="0"/>
        <v>46.889301030317007</v>
      </c>
    </row>
    <row r="92" spans="1:6" ht="12.75" customHeight="1" x14ac:dyDescent="0.2">
      <c r="A92" s="230">
        <v>6421</v>
      </c>
      <c r="B92" s="192" t="s">
        <v>230</v>
      </c>
      <c r="C92" s="34" t="s">
        <v>231</v>
      </c>
      <c r="D92" s="233">
        <v>5972.53</v>
      </c>
      <c r="E92" s="233">
        <v>5972.53</v>
      </c>
      <c r="F92" s="232">
        <f t="shared" si="0"/>
        <v>100</v>
      </c>
    </row>
    <row r="93" spans="1:6" ht="12.75" customHeight="1" x14ac:dyDescent="0.2">
      <c r="A93" s="230">
        <v>6422</v>
      </c>
      <c r="B93" s="192" t="s">
        <v>232</v>
      </c>
      <c r="C93" s="34" t="s">
        <v>233</v>
      </c>
      <c r="D93" s="233">
        <v>16076.12</v>
      </c>
      <c r="E93" s="233">
        <v>18340.96</v>
      </c>
      <c r="F93" s="232">
        <f t="shared" si="0"/>
        <v>114.08822526828612</v>
      </c>
    </row>
    <row r="94" spans="1:6" ht="12.75" customHeight="1" x14ac:dyDescent="0.2">
      <c r="A94" s="230">
        <v>6423</v>
      </c>
      <c r="B94" s="192" t="s">
        <v>234</v>
      </c>
      <c r="C94" s="34" t="s">
        <v>235</v>
      </c>
      <c r="D94" s="233">
        <v>52206.57</v>
      </c>
      <c r="E94" s="233">
        <v>508.12</v>
      </c>
      <c r="F94" s="232">
        <f t="shared" si="0"/>
        <v>0.97328746171219449</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7803.99</v>
      </c>
      <c r="E97" s="233">
        <v>13655.38</v>
      </c>
      <c r="F97" s="232">
        <f t="shared" si="0"/>
        <v>174.97946563232398</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273540.21999999997</v>
      </c>
      <c r="E106" s="231">
        <f t="shared" si="23"/>
        <v>320646.89</v>
      </c>
      <c r="F106" s="232">
        <f t="shared" si="0"/>
        <v>117.2211128586502</v>
      </c>
    </row>
    <row r="107" spans="1:6" ht="12.75" customHeight="1" x14ac:dyDescent="0.2">
      <c r="A107" s="230">
        <v>651</v>
      </c>
      <c r="B107" s="192" t="s">
        <v>260</v>
      </c>
      <c r="C107" s="34" t="s">
        <v>261</v>
      </c>
      <c r="D107" s="231">
        <f t="shared" ref="D107:E107" si="24">SUM(D108:D111)</f>
        <v>18100.739999999998</v>
      </c>
      <c r="E107" s="231">
        <f t="shared" si="24"/>
        <v>16616.48</v>
      </c>
      <c r="F107" s="232">
        <f t="shared" si="0"/>
        <v>91.800003756752488</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18097.07</v>
      </c>
      <c r="E109" s="233">
        <v>16615.04</v>
      </c>
      <c r="F109" s="232">
        <f t="shared" si="0"/>
        <v>91.810663273115495</v>
      </c>
    </row>
    <row r="110" spans="1:6" ht="12.75" customHeight="1" x14ac:dyDescent="0.2">
      <c r="A110" s="230">
        <v>6513</v>
      </c>
      <c r="B110" s="192" t="s">
        <v>266</v>
      </c>
      <c r="C110" s="34" t="s">
        <v>267</v>
      </c>
      <c r="D110" s="233">
        <v>3.67</v>
      </c>
      <c r="E110" s="233">
        <v>1.44</v>
      </c>
      <c r="F110" s="232">
        <f t="shared" si="0"/>
        <v>39.237057220708451</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210335.79</v>
      </c>
      <c r="E112" s="231">
        <f t="shared" si="25"/>
        <v>250853.25</v>
      </c>
      <c r="F112" s="232">
        <f t="shared" si="0"/>
        <v>119.26322667198006</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228.45</v>
      </c>
      <c r="E114" s="233">
        <v>396.33</v>
      </c>
      <c r="F114" s="232">
        <f t="shared" si="0"/>
        <v>173.48653972422849</v>
      </c>
    </row>
    <row r="115" spans="1:6" ht="12.75" customHeight="1" x14ac:dyDescent="0.2">
      <c r="A115" s="230">
        <v>6524</v>
      </c>
      <c r="B115" s="192" t="s">
        <v>276</v>
      </c>
      <c r="C115" s="34" t="s">
        <v>277</v>
      </c>
      <c r="D115" s="233">
        <v>209360.77</v>
      </c>
      <c r="E115" s="233">
        <v>226935.42</v>
      </c>
      <c r="F115" s="232">
        <f t="shared" si="0"/>
        <v>108.39443320732916</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746.57</v>
      </c>
      <c r="E117" s="233">
        <v>23521.5</v>
      </c>
      <c r="F117" s="232">
        <f t="shared" si="0"/>
        <v>3150.6087841729504</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45103.69</v>
      </c>
      <c r="E120" s="231">
        <f t="shared" si="26"/>
        <v>53177.16</v>
      </c>
      <c r="F120" s="232">
        <f t="shared" si="0"/>
        <v>117.89979932905712</v>
      </c>
    </row>
    <row r="121" spans="1:6" ht="12.75" customHeight="1" x14ac:dyDescent="0.2">
      <c r="A121" s="230">
        <v>6531</v>
      </c>
      <c r="B121" s="192" t="s">
        <v>288</v>
      </c>
      <c r="C121" s="34" t="s">
        <v>289</v>
      </c>
      <c r="D121" s="233">
        <v>3118.65</v>
      </c>
      <c r="E121" s="233">
        <v>7420.22</v>
      </c>
      <c r="F121" s="232">
        <f t="shared" si="0"/>
        <v>237.93051480608597</v>
      </c>
    </row>
    <row r="122" spans="1:6" ht="12.75" customHeight="1" x14ac:dyDescent="0.2">
      <c r="A122" s="230">
        <v>6532</v>
      </c>
      <c r="B122" s="192" t="s">
        <v>290</v>
      </c>
      <c r="C122" s="34" t="s">
        <v>291</v>
      </c>
      <c r="D122" s="233">
        <v>41985.04</v>
      </c>
      <c r="E122" s="233">
        <v>45756.94</v>
      </c>
      <c r="F122" s="232">
        <f t="shared" si="0"/>
        <v>108.98391427041632</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6556.51</v>
      </c>
      <c r="E124" s="231">
        <f t="shared" si="27"/>
        <v>14955.66</v>
      </c>
      <c r="F124" s="232">
        <f t="shared" si="0"/>
        <v>228.10397604823299</v>
      </c>
    </row>
    <row r="125" spans="1:6" ht="12.75" customHeight="1" x14ac:dyDescent="0.2">
      <c r="A125" s="230">
        <v>661</v>
      </c>
      <c r="B125" s="45" t="s">
        <v>296</v>
      </c>
      <c r="C125" s="34" t="s">
        <v>297</v>
      </c>
      <c r="D125" s="231">
        <f t="shared" ref="D125:E125" si="28">SUM(D126:D127)</f>
        <v>0</v>
      </c>
      <c r="E125" s="231">
        <f t="shared" si="28"/>
        <v>5240.66</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v>5240.66</v>
      </c>
      <c r="F127" s="232" t="str">
        <f t="shared" si="0"/>
        <v>-</v>
      </c>
    </row>
    <row r="128" spans="1:6" ht="24" x14ac:dyDescent="0.2">
      <c r="A128" s="230">
        <v>663</v>
      </c>
      <c r="B128" s="151" t="s">
        <v>302</v>
      </c>
      <c r="C128" s="34" t="s">
        <v>303</v>
      </c>
      <c r="D128" s="231">
        <f t="shared" ref="D128:E128" si="29">SUM(D129:D132)</f>
        <v>6556.51</v>
      </c>
      <c r="E128" s="231">
        <f t="shared" si="29"/>
        <v>9715</v>
      </c>
      <c r="F128" s="232">
        <f t="shared" si="0"/>
        <v>148.17334222017507</v>
      </c>
    </row>
    <row r="129" spans="1:6" ht="12.75" customHeight="1" x14ac:dyDescent="0.2">
      <c r="A129" s="230">
        <v>6631</v>
      </c>
      <c r="B129" s="45" t="s">
        <v>304</v>
      </c>
      <c r="C129" s="34" t="s">
        <v>305</v>
      </c>
      <c r="D129" s="233">
        <v>6556.51</v>
      </c>
      <c r="E129" s="233">
        <v>9715</v>
      </c>
      <c r="F129" s="232">
        <f t="shared" si="0"/>
        <v>148.17334222017507</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c r="F135" s="232" t="str">
        <f t="shared" si="31"/>
        <v>-</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0</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v>
      </c>
      <c r="E150" s="233"/>
      <c r="F150" s="232" t="str">
        <f t="shared" si="31"/>
        <v>-</v>
      </c>
    </row>
    <row r="151" spans="1:6" ht="12.75" customHeight="1" x14ac:dyDescent="0.2">
      <c r="A151" s="230">
        <v>3</v>
      </c>
      <c r="B151" s="192" t="s">
        <v>348</v>
      </c>
      <c r="C151" s="34" t="s">
        <v>56</v>
      </c>
      <c r="D151" s="231">
        <f t="shared" ref="D151:E151" si="35">D152+D163+D196+D215+D224+D252+D263</f>
        <v>997006.54999999981</v>
      </c>
      <c r="E151" s="231">
        <f t="shared" si="35"/>
        <v>1131638.18</v>
      </c>
      <c r="F151" s="232">
        <f t="shared" si="31"/>
        <v>113.50358530743856</v>
      </c>
    </row>
    <row r="152" spans="1:6" ht="12.75" customHeight="1" x14ac:dyDescent="0.2">
      <c r="A152" s="230">
        <v>31</v>
      </c>
      <c r="B152" s="192" t="s">
        <v>349</v>
      </c>
      <c r="C152" s="34" t="s">
        <v>350</v>
      </c>
      <c r="D152" s="231">
        <f t="shared" ref="D152:E152" si="36">D153+D158+D159</f>
        <v>137246.82</v>
      </c>
      <c r="E152" s="231">
        <f t="shared" si="36"/>
        <v>240397.90000000002</v>
      </c>
      <c r="F152" s="232">
        <f t="shared" si="31"/>
        <v>175.15735519409486</v>
      </c>
    </row>
    <row r="153" spans="1:6" ht="12.75" customHeight="1" x14ac:dyDescent="0.2">
      <c r="A153" s="230">
        <v>311</v>
      </c>
      <c r="B153" s="192" t="s">
        <v>351</v>
      </c>
      <c r="C153" s="34" t="s">
        <v>352</v>
      </c>
      <c r="D153" s="231">
        <f t="shared" ref="D153:E153" si="37">SUM(D154:D157)</f>
        <v>104861.11</v>
      </c>
      <c r="E153" s="231">
        <f t="shared" si="37"/>
        <v>193610.53</v>
      </c>
      <c r="F153" s="232">
        <f t="shared" si="31"/>
        <v>184.6352093736181</v>
      </c>
    </row>
    <row r="154" spans="1:6" ht="12.75" customHeight="1" x14ac:dyDescent="0.2">
      <c r="A154" s="230">
        <v>3111</v>
      </c>
      <c r="B154" s="192" t="s">
        <v>353</v>
      </c>
      <c r="C154" s="34" t="s">
        <v>354</v>
      </c>
      <c r="D154" s="233">
        <v>104861.11</v>
      </c>
      <c r="E154" s="233">
        <v>193610.53</v>
      </c>
      <c r="F154" s="232">
        <f t="shared" si="31"/>
        <v>184.6352093736181</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15083.61</v>
      </c>
      <c r="E158" s="233">
        <v>15469.45</v>
      </c>
      <c r="F158" s="232">
        <f t="shared" si="31"/>
        <v>102.55800832824502</v>
      </c>
    </row>
    <row r="159" spans="1:6" ht="12.75" customHeight="1" x14ac:dyDescent="0.2">
      <c r="A159" s="230">
        <v>313</v>
      </c>
      <c r="B159" s="192" t="s">
        <v>363</v>
      </c>
      <c r="C159" s="34" t="s">
        <v>364</v>
      </c>
      <c r="D159" s="231">
        <f t="shared" ref="D159:E159" si="38">SUM(D160:D162)</f>
        <v>17302.099999999999</v>
      </c>
      <c r="E159" s="231">
        <f t="shared" si="38"/>
        <v>31317.919999999998</v>
      </c>
      <c r="F159" s="232">
        <f t="shared" si="31"/>
        <v>181.00646742302956</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17302.099999999999</v>
      </c>
      <c r="E161" s="233">
        <v>31317.919999999998</v>
      </c>
      <c r="F161" s="232">
        <f t="shared" si="31"/>
        <v>181.00646742302956</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414535.52999999997</v>
      </c>
      <c r="E163" s="231">
        <f t="shared" si="39"/>
        <v>459051.69999999995</v>
      </c>
      <c r="F163" s="232">
        <f t="shared" si="31"/>
        <v>110.73880687621637</v>
      </c>
    </row>
    <row r="164" spans="1:6" ht="12.75" customHeight="1" x14ac:dyDescent="0.2">
      <c r="A164" s="230">
        <v>321</v>
      </c>
      <c r="B164" s="192" t="s">
        <v>372</v>
      </c>
      <c r="C164" s="34" t="s">
        <v>373</v>
      </c>
      <c r="D164" s="231">
        <f t="shared" ref="D164:E164" si="40">SUM(D165:D168)</f>
        <v>8576.17</v>
      </c>
      <c r="E164" s="231">
        <f t="shared" si="40"/>
        <v>12342.7</v>
      </c>
      <c r="F164" s="232">
        <f t="shared" si="31"/>
        <v>143.91855571892816</v>
      </c>
    </row>
    <row r="165" spans="1:6" ht="12.75" customHeight="1" x14ac:dyDescent="0.2">
      <c r="A165" s="230">
        <v>3211</v>
      </c>
      <c r="B165" s="192" t="s">
        <v>374</v>
      </c>
      <c r="C165" s="34" t="s">
        <v>375</v>
      </c>
      <c r="D165" s="233">
        <v>2533.23</v>
      </c>
      <c r="E165" s="233">
        <v>5097.25</v>
      </c>
      <c r="F165" s="232">
        <f t="shared" si="31"/>
        <v>201.21544431417595</v>
      </c>
    </row>
    <row r="166" spans="1:6" ht="12.75" customHeight="1" x14ac:dyDescent="0.2">
      <c r="A166" s="230">
        <v>3212</v>
      </c>
      <c r="B166" s="192" t="s">
        <v>376</v>
      </c>
      <c r="C166" s="34" t="s">
        <v>377</v>
      </c>
      <c r="D166" s="233">
        <v>4853.41</v>
      </c>
      <c r="E166" s="233">
        <v>3774.44</v>
      </c>
      <c r="F166" s="232">
        <f t="shared" si="31"/>
        <v>77.768826453977724</v>
      </c>
    </row>
    <row r="167" spans="1:6" ht="12.75" customHeight="1" x14ac:dyDescent="0.2">
      <c r="A167" s="230">
        <v>3213</v>
      </c>
      <c r="B167" s="192" t="s">
        <v>378</v>
      </c>
      <c r="C167" s="34" t="s">
        <v>379</v>
      </c>
      <c r="D167" s="233">
        <v>1189.53</v>
      </c>
      <c r="E167" s="233">
        <v>489.09</v>
      </c>
      <c r="F167" s="232">
        <f t="shared" si="31"/>
        <v>41.116239186905752</v>
      </c>
    </row>
    <row r="168" spans="1:6" ht="12.75" customHeight="1" x14ac:dyDescent="0.2">
      <c r="A168" s="230">
        <v>3214</v>
      </c>
      <c r="B168" s="192" t="s">
        <v>380</v>
      </c>
      <c r="C168" s="34" t="s">
        <v>381</v>
      </c>
      <c r="D168" s="233">
        <v>0</v>
      </c>
      <c r="E168" s="233">
        <v>2981.92</v>
      </c>
      <c r="F168" s="232" t="str">
        <f t="shared" si="31"/>
        <v>-</v>
      </c>
    </row>
    <row r="169" spans="1:6" ht="12.75" customHeight="1" x14ac:dyDescent="0.2">
      <c r="A169" s="230">
        <v>322</v>
      </c>
      <c r="B169" s="192" t="s">
        <v>382</v>
      </c>
      <c r="C169" s="34" t="s">
        <v>383</v>
      </c>
      <c r="D169" s="231">
        <f t="shared" ref="D169:E169" si="41">SUM(D170:D176)</f>
        <v>83583.75999999998</v>
      </c>
      <c r="E169" s="231">
        <f t="shared" si="41"/>
        <v>62137.73</v>
      </c>
      <c r="F169" s="232">
        <f t="shared" si="31"/>
        <v>74.341869760345816</v>
      </c>
    </row>
    <row r="170" spans="1:6" ht="12.75" customHeight="1" x14ac:dyDescent="0.2">
      <c r="A170" s="230">
        <v>3221</v>
      </c>
      <c r="B170" s="192" t="s">
        <v>384</v>
      </c>
      <c r="C170" s="34" t="s">
        <v>385</v>
      </c>
      <c r="D170" s="233">
        <v>6576.73</v>
      </c>
      <c r="E170" s="233">
        <v>4443.63</v>
      </c>
      <c r="F170" s="232">
        <f t="shared" si="31"/>
        <v>67.565948427257922</v>
      </c>
    </row>
    <row r="171" spans="1:6" ht="12.75" customHeight="1" x14ac:dyDescent="0.2">
      <c r="A171" s="230">
        <v>3222</v>
      </c>
      <c r="B171" s="192" t="s">
        <v>386</v>
      </c>
      <c r="C171" s="34" t="s">
        <v>387</v>
      </c>
      <c r="D171" s="233">
        <v>883.59</v>
      </c>
      <c r="E171" s="233">
        <v>224.69</v>
      </c>
      <c r="F171" s="232">
        <f t="shared" si="31"/>
        <v>25.429214907366536</v>
      </c>
    </row>
    <row r="172" spans="1:6" ht="12.75" customHeight="1" x14ac:dyDescent="0.2">
      <c r="A172" s="230">
        <v>3223</v>
      </c>
      <c r="B172" s="192" t="s">
        <v>388</v>
      </c>
      <c r="C172" s="34" t="s">
        <v>389</v>
      </c>
      <c r="D172" s="233">
        <v>72133.759999999995</v>
      </c>
      <c r="E172" s="233">
        <v>29651.29</v>
      </c>
      <c r="F172" s="232">
        <f t="shared" si="31"/>
        <v>41.105981443363</v>
      </c>
    </row>
    <row r="173" spans="1:6" ht="12.75" customHeight="1" x14ac:dyDescent="0.2">
      <c r="A173" s="230">
        <v>3224</v>
      </c>
      <c r="B173" s="192" t="s">
        <v>390</v>
      </c>
      <c r="C173" s="34" t="s">
        <v>391</v>
      </c>
      <c r="D173" s="233">
        <v>3989.68</v>
      </c>
      <c r="E173" s="233">
        <v>25775.25</v>
      </c>
      <c r="F173" s="232">
        <f t="shared" si="31"/>
        <v>646.04805397926657</v>
      </c>
    </row>
    <row r="174" spans="1:6" ht="12.75" customHeight="1" x14ac:dyDescent="0.2">
      <c r="A174" s="230">
        <v>3225</v>
      </c>
      <c r="B174" s="192" t="s">
        <v>392</v>
      </c>
      <c r="C174" s="34" t="s">
        <v>393</v>
      </c>
      <c r="D174" s="233">
        <v>0</v>
      </c>
      <c r="E174" s="233">
        <v>2042.87</v>
      </c>
      <c r="F174" s="232" t="str">
        <f t="shared" si="31"/>
        <v>-</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0</v>
      </c>
      <c r="E176" s="233"/>
      <c r="F176" s="232" t="str">
        <f t="shared" si="31"/>
        <v>-</v>
      </c>
    </row>
    <row r="177" spans="1:6" ht="12.75" customHeight="1" x14ac:dyDescent="0.2">
      <c r="A177" s="230">
        <v>323</v>
      </c>
      <c r="B177" s="192" t="s">
        <v>398</v>
      </c>
      <c r="C177" s="34" t="s">
        <v>399</v>
      </c>
      <c r="D177" s="231">
        <f t="shared" ref="D177:E177" si="42">SUM(D178:D186)</f>
        <v>296556.49</v>
      </c>
      <c r="E177" s="231">
        <f t="shared" si="42"/>
        <v>347817.62</v>
      </c>
      <c r="F177" s="232">
        <f t="shared" si="31"/>
        <v>117.28545209042636</v>
      </c>
    </row>
    <row r="178" spans="1:6" ht="12.75" customHeight="1" x14ac:dyDescent="0.2">
      <c r="A178" s="230">
        <v>3231</v>
      </c>
      <c r="B178" s="192" t="s">
        <v>400</v>
      </c>
      <c r="C178" s="34" t="s">
        <v>401</v>
      </c>
      <c r="D178" s="233">
        <v>3181.31</v>
      </c>
      <c r="E178" s="233">
        <v>4523.79</v>
      </c>
      <c r="F178" s="232">
        <f t="shared" si="31"/>
        <v>142.19896834951641</v>
      </c>
    </row>
    <row r="179" spans="1:6" ht="12.75" customHeight="1" x14ac:dyDescent="0.2">
      <c r="A179" s="230">
        <v>3232</v>
      </c>
      <c r="B179" s="192" t="s">
        <v>402</v>
      </c>
      <c r="C179" s="34" t="s">
        <v>403</v>
      </c>
      <c r="D179" s="233">
        <v>93015.31</v>
      </c>
      <c r="E179" s="233">
        <v>123621.41</v>
      </c>
      <c r="F179" s="232">
        <f t="shared" si="31"/>
        <v>132.90436810886294</v>
      </c>
    </row>
    <row r="180" spans="1:6" ht="12.75" customHeight="1" x14ac:dyDescent="0.2">
      <c r="A180" s="230">
        <v>3233</v>
      </c>
      <c r="B180" s="192" t="s">
        <v>404</v>
      </c>
      <c r="C180" s="34" t="s">
        <v>405</v>
      </c>
      <c r="D180" s="233">
        <v>20482.86</v>
      </c>
      <c r="E180" s="233">
        <v>10152.950000000001</v>
      </c>
      <c r="F180" s="232">
        <f t="shared" si="31"/>
        <v>49.568029074064853</v>
      </c>
    </row>
    <row r="181" spans="1:6" ht="12.75" customHeight="1" x14ac:dyDescent="0.2">
      <c r="A181" s="230">
        <v>3234</v>
      </c>
      <c r="B181" s="192" t="s">
        <v>406</v>
      </c>
      <c r="C181" s="34" t="s">
        <v>407</v>
      </c>
      <c r="D181" s="233">
        <v>40876.9</v>
      </c>
      <c r="E181" s="233">
        <v>50474.14</v>
      </c>
      <c r="F181" s="232">
        <f t="shared" si="31"/>
        <v>123.47839488806636</v>
      </c>
    </row>
    <row r="182" spans="1:6" ht="12.75" customHeight="1" x14ac:dyDescent="0.2">
      <c r="A182" s="230">
        <v>3235</v>
      </c>
      <c r="B182" s="192" t="s">
        <v>408</v>
      </c>
      <c r="C182" s="34" t="s">
        <v>409</v>
      </c>
      <c r="D182" s="233">
        <v>2229.7399999999998</v>
      </c>
      <c r="E182" s="233">
        <v>4500</v>
      </c>
      <c r="F182" s="232">
        <f t="shared" si="31"/>
        <v>201.81725223568668</v>
      </c>
    </row>
    <row r="183" spans="1:6" ht="12.75" customHeight="1" x14ac:dyDescent="0.2">
      <c r="A183" s="230">
        <v>3236</v>
      </c>
      <c r="B183" s="192" t="s">
        <v>410</v>
      </c>
      <c r="C183" s="34" t="s">
        <v>411</v>
      </c>
      <c r="D183" s="233">
        <v>15897.87</v>
      </c>
      <c r="E183" s="233">
        <v>6841.73</v>
      </c>
      <c r="F183" s="232">
        <f t="shared" si="31"/>
        <v>43.035513562508683</v>
      </c>
    </row>
    <row r="184" spans="1:6" ht="12.75" customHeight="1" x14ac:dyDescent="0.2">
      <c r="A184" s="230">
        <v>3237</v>
      </c>
      <c r="B184" s="192" t="s">
        <v>412</v>
      </c>
      <c r="C184" s="34" t="s">
        <v>413</v>
      </c>
      <c r="D184" s="233">
        <v>70536.37</v>
      </c>
      <c r="E184" s="233">
        <v>70043.92</v>
      </c>
      <c r="F184" s="232">
        <f t="shared" si="31"/>
        <v>99.301849528122872</v>
      </c>
    </row>
    <row r="185" spans="1:6" ht="12.75" customHeight="1" x14ac:dyDescent="0.2">
      <c r="A185" s="230">
        <v>3238</v>
      </c>
      <c r="B185" s="192" t="s">
        <v>414</v>
      </c>
      <c r="C185" s="34" t="s">
        <v>415</v>
      </c>
      <c r="D185" s="233">
        <v>13041.4</v>
      </c>
      <c r="E185" s="233"/>
      <c r="F185" s="232">
        <f t="shared" si="31"/>
        <v>0</v>
      </c>
    </row>
    <row r="186" spans="1:6" ht="12.75" customHeight="1" x14ac:dyDescent="0.2">
      <c r="A186" s="230">
        <v>3239</v>
      </c>
      <c r="B186" s="192" t="s">
        <v>416</v>
      </c>
      <c r="C186" s="34" t="s">
        <v>417</v>
      </c>
      <c r="D186" s="233">
        <v>37294.730000000003</v>
      </c>
      <c r="E186" s="233">
        <v>77659.679999999993</v>
      </c>
      <c r="F186" s="232">
        <f t="shared" si="31"/>
        <v>208.23231593310902</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25819.11</v>
      </c>
      <c r="E188" s="231">
        <f t="shared" si="43"/>
        <v>36753.649999999994</v>
      </c>
      <c r="F188" s="232">
        <f t="shared" si="31"/>
        <v>142.35056901651527</v>
      </c>
    </row>
    <row r="189" spans="1:6" ht="12.75" customHeight="1" x14ac:dyDescent="0.2">
      <c r="A189" s="230">
        <v>3291</v>
      </c>
      <c r="B189" s="234" t="s">
        <v>422</v>
      </c>
      <c r="C189" s="34" t="s">
        <v>423</v>
      </c>
      <c r="D189" s="233">
        <v>1354.52</v>
      </c>
      <c r="E189" s="233">
        <v>1355.51</v>
      </c>
      <c r="F189" s="232">
        <f t="shared" si="31"/>
        <v>100.0730886217996</v>
      </c>
    </row>
    <row r="190" spans="1:6" ht="12.75" customHeight="1" x14ac:dyDescent="0.2">
      <c r="A190" s="230">
        <v>3292</v>
      </c>
      <c r="B190" s="192" t="s">
        <v>424</v>
      </c>
      <c r="C190" s="34" t="s">
        <v>425</v>
      </c>
      <c r="D190" s="233">
        <v>5292.82</v>
      </c>
      <c r="E190" s="233">
        <v>9691.7099999999991</v>
      </c>
      <c r="F190" s="232">
        <f t="shared" si="31"/>
        <v>183.11051575530624</v>
      </c>
    </row>
    <row r="191" spans="1:6" ht="12.75" customHeight="1" x14ac:dyDescent="0.2">
      <c r="A191" s="230">
        <v>3293</v>
      </c>
      <c r="B191" s="192" t="s">
        <v>426</v>
      </c>
      <c r="C191" s="34" t="s">
        <v>427</v>
      </c>
      <c r="D191" s="233">
        <v>6165.84</v>
      </c>
      <c r="E191" s="233">
        <v>4790.6099999999997</v>
      </c>
      <c r="F191" s="232">
        <f t="shared" si="31"/>
        <v>77.695983029076316</v>
      </c>
    </row>
    <row r="192" spans="1:6" ht="12.75" customHeight="1" x14ac:dyDescent="0.2">
      <c r="A192" s="230">
        <v>3294</v>
      </c>
      <c r="B192" s="192" t="s">
        <v>428</v>
      </c>
      <c r="C192" s="34" t="s">
        <v>429</v>
      </c>
      <c r="D192" s="233">
        <v>5743.18</v>
      </c>
      <c r="E192" s="233">
        <v>5345.03</v>
      </c>
      <c r="F192" s="232">
        <f t="shared" si="31"/>
        <v>93.067429542518241</v>
      </c>
    </row>
    <row r="193" spans="1:6" ht="12.75" customHeight="1" x14ac:dyDescent="0.2">
      <c r="A193" s="230">
        <v>3295</v>
      </c>
      <c r="B193" s="192" t="s">
        <v>430</v>
      </c>
      <c r="C193" s="34" t="s">
        <v>431</v>
      </c>
      <c r="D193" s="233">
        <v>0</v>
      </c>
      <c r="E193" s="233"/>
      <c r="F193" s="232" t="str">
        <f t="shared" si="31"/>
        <v>-</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7262.75</v>
      </c>
      <c r="E195" s="233">
        <v>15570.79</v>
      </c>
      <c r="F195" s="232">
        <f t="shared" si="31"/>
        <v>214.39248218649962</v>
      </c>
    </row>
    <row r="196" spans="1:6" ht="12.75" customHeight="1" x14ac:dyDescent="0.2">
      <c r="A196" s="230">
        <v>34</v>
      </c>
      <c r="B196" s="234" t="s">
        <v>436</v>
      </c>
      <c r="C196" s="34" t="s">
        <v>437</v>
      </c>
      <c r="D196" s="231">
        <f t="shared" ref="D196:E196" si="44">D197+D202+D210</f>
        <v>2225.0700000000002</v>
      </c>
      <c r="E196" s="231">
        <f t="shared" si="44"/>
        <v>8554.7900000000009</v>
      </c>
      <c r="F196" s="232">
        <f t="shared" si="31"/>
        <v>384.47284804523008</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3058.79</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v>3058.79</v>
      </c>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2225.0700000000002</v>
      </c>
      <c r="E210" s="231">
        <f t="shared" si="47"/>
        <v>5496</v>
      </c>
      <c r="F210" s="232">
        <f t="shared" si="31"/>
        <v>247.00346505952621</v>
      </c>
    </row>
    <row r="211" spans="1:6" ht="12.75" customHeight="1" x14ac:dyDescent="0.2">
      <c r="A211" s="230">
        <v>3431</v>
      </c>
      <c r="B211" s="234" t="s">
        <v>466</v>
      </c>
      <c r="C211" s="34" t="s">
        <v>467</v>
      </c>
      <c r="D211" s="233">
        <v>2224.0300000000002</v>
      </c>
      <c r="E211" s="233">
        <v>5496</v>
      </c>
      <c r="F211" s="232">
        <f t="shared" si="31"/>
        <v>247.11896871894709</v>
      </c>
    </row>
    <row r="212" spans="1:6" ht="12.75" customHeight="1" x14ac:dyDescent="0.2">
      <c r="A212" s="230">
        <v>3432</v>
      </c>
      <c r="B212" s="192" t="s">
        <v>468</v>
      </c>
      <c r="C212" s="34" t="s">
        <v>469</v>
      </c>
      <c r="D212" s="233">
        <v>1.04</v>
      </c>
      <c r="E212" s="233"/>
      <c r="F212" s="232">
        <f t="shared" si="31"/>
        <v>0</v>
      </c>
    </row>
    <row r="213" spans="1:6" ht="12.75" customHeight="1" x14ac:dyDescent="0.2">
      <c r="A213" s="230">
        <v>3433</v>
      </c>
      <c r="B213" s="192" t="s">
        <v>470</v>
      </c>
      <c r="C213" s="34" t="s">
        <v>471</v>
      </c>
      <c r="D213" s="233">
        <v>0</v>
      </c>
      <c r="E213" s="233"/>
      <c r="F213" s="232" t="str">
        <f t="shared" si="31"/>
        <v>-</v>
      </c>
    </row>
    <row r="214" spans="1:6" ht="12.75" customHeight="1" x14ac:dyDescent="0.2">
      <c r="A214" s="230">
        <v>3434</v>
      </c>
      <c r="B214" s="192" t="s">
        <v>472</v>
      </c>
      <c r="C214" s="34" t="s">
        <v>473</v>
      </c>
      <c r="D214" s="233">
        <v>0</v>
      </c>
      <c r="E214" s="233"/>
      <c r="F214" s="232" t="str">
        <f t="shared" si="31"/>
        <v>-</v>
      </c>
    </row>
    <row r="215" spans="1:6" ht="12.75" customHeight="1" x14ac:dyDescent="0.2">
      <c r="A215" s="230">
        <v>35</v>
      </c>
      <c r="B215" s="192" t="s">
        <v>474</v>
      </c>
      <c r="C215" s="34" t="s">
        <v>475</v>
      </c>
      <c r="D215" s="231">
        <f t="shared" ref="D215:E215" si="48">D216+D219+D223</f>
        <v>46983.87</v>
      </c>
      <c r="E215" s="231">
        <f t="shared" si="48"/>
        <v>63680.4</v>
      </c>
      <c r="F215" s="232">
        <f t="shared" si="31"/>
        <v>135.53672781744032</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46983.87</v>
      </c>
      <c r="E219" s="231">
        <f t="shared" si="50"/>
        <v>63680.4</v>
      </c>
      <c r="F219" s="232">
        <f t="shared" si="31"/>
        <v>135.53672781744032</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46983.87</v>
      </c>
      <c r="E221" s="233">
        <v>63680.4</v>
      </c>
      <c r="F221" s="232">
        <f t="shared" si="31"/>
        <v>135.53672781744032</v>
      </c>
    </row>
    <row r="222" spans="1:6" ht="12.75" customHeight="1" x14ac:dyDescent="0.2">
      <c r="A222" s="230">
        <v>3523</v>
      </c>
      <c r="B222" s="192" t="s">
        <v>488</v>
      </c>
      <c r="C222" s="34" t="s">
        <v>489</v>
      </c>
      <c r="D222" s="233">
        <v>0</v>
      </c>
      <c r="E222" s="233"/>
      <c r="F222" s="232" t="str">
        <f t="shared" si="31"/>
        <v>-</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8042.46</v>
      </c>
      <c r="E224" s="231">
        <f t="shared" si="51"/>
        <v>8943.84</v>
      </c>
      <c r="F224" s="232">
        <f t="shared" ref="F224:F235" si="52">IF(D224&lt;&gt;0,IF(E224/D224&gt;=100,"&gt;&gt;100",E224/D224*100),"-")</f>
        <v>111.20776478838566</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1592.13</v>
      </c>
      <c r="E231" s="231">
        <f t="shared" si="55"/>
        <v>2651.58</v>
      </c>
      <c r="F231" s="232">
        <f t="shared" si="52"/>
        <v>166.54293305194926</v>
      </c>
    </row>
    <row r="232" spans="1:6" ht="12.75" customHeight="1" x14ac:dyDescent="0.2">
      <c r="A232" s="230">
        <v>3631</v>
      </c>
      <c r="B232" s="192" t="s">
        <v>508</v>
      </c>
      <c r="C232" s="34" t="s">
        <v>509</v>
      </c>
      <c r="D232" s="233">
        <v>1592.13</v>
      </c>
      <c r="E232" s="233">
        <v>2651.58</v>
      </c>
      <c r="F232" s="232">
        <f t="shared" si="52"/>
        <v>166.54293305194926</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6450.33</v>
      </c>
      <c r="E236" s="231">
        <f t="shared" si="56"/>
        <v>6292.26</v>
      </c>
      <c r="F236" s="232">
        <f t="shared" ref="F236:F239" si="57">IF(D236&lt;&gt;0,IF(E236/D236&gt;=100,"&gt;&gt;100",E236/D236*100),"-")</f>
        <v>97.549427703698882</v>
      </c>
    </row>
    <row r="237" spans="1:6" ht="12.75" customHeight="1" x14ac:dyDescent="0.2">
      <c r="A237" s="230" t="s">
        <v>518</v>
      </c>
      <c r="B237" s="192" t="s">
        <v>519</v>
      </c>
      <c r="C237" s="34" t="s">
        <v>518</v>
      </c>
      <c r="D237" s="233">
        <v>6450.33</v>
      </c>
      <c r="E237" s="233">
        <v>6292.26</v>
      </c>
      <c r="F237" s="232">
        <f t="shared" si="57"/>
        <v>97.549427703698882</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146973.79999999999</v>
      </c>
      <c r="E252" s="231">
        <f t="shared" si="63"/>
        <v>131056.27</v>
      </c>
      <c r="F252" s="232">
        <f t="shared" ref="F252:F258" si="64">IF(D252&lt;&gt;0,IF(E252/D252&gt;=100,"&gt;&gt;100",E252/D252*100),"-")</f>
        <v>89.169818021987595</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146973.79999999999</v>
      </c>
      <c r="E259" s="231">
        <f t="shared" si="66"/>
        <v>131056.27</v>
      </c>
      <c r="F259" s="232">
        <f t="shared" ref="F259:F262" si="67">IF(D259&lt;&gt;0,IF(E259/D259&gt;=100,"&gt;&gt;100",E259/D259*100),"-")</f>
        <v>89.169818021987595</v>
      </c>
    </row>
    <row r="260" spans="1:6" ht="12.75" customHeight="1" x14ac:dyDescent="0.2">
      <c r="A260" s="230">
        <v>3721</v>
      </c>
      <c r="B260" s="192" t="s">
        <v>560</v>
      </c>
      <c r="C260" s="34" t="s">
        <v>561</v>
      </c>
      <c r="D260" s="233">
        <v>63241.120000000003</v>
      </c>
      <c r="E260" s="233">
        <v>60424.95</v>
      </c>
      <c r="F260" s="232">
        <f t="shared" si="67"/>
        <v>95.54693212264425</v>
      </c>
    </row>
    <row r="261" spans="1:6" ht="12.75" customHeight="1" x14ac:dyDescent="0.2">
      <c r="A261" s="230">
        <v>3722</v>
      </c>
      <c r="B261" s="192" t="s">
        <v>562</v>
      </c>
      <c r="C261" s="34" t="s">
        <v>563</v>
      </c>
      <c r="D261" s="233">
        <v>83732.679999999993</v>
      </c>
      <c r="E261" s="233">
        <v>70631.320000000007</v>
      </c>
      <c r="F261" s="232">
        <f t="shared" si="67"/>
        <v>84.353349253839738</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240999</v>
      </c>
      <c r="E263" s="231">
        <f t="shared" si="68"/>
        <v>219953.28</v>
      </c>
      <c r="F263" s="232">
        <f t="shared" ref="F263:F267" si="69">IF(D263&lt;&gt;0,IF(E263/D263&gt;=100,"&gt;&gt;100",E263/D263*100),"-")</f>
        <v>91.267299864314793</v>
      </c>
    </row>
    <row r="264" spans="1:6" ht="12.75" customHeight="1" x14ac:dyDescent="0.2">
      <c r="A264" s="230">
        <v>381</v>
      </c>
      <c r="B264" s="192" t="s">
        <v>568</v>
      </c>
      <c r="C264" s="34" t="s">
        <v>569</v>
      </c>
      <c r="D264" s="231">
        <f t="shared" ref="D264:E264" si="70">SUM(D265:D267)</f>
        <v>227430.49</v>
      </c>
      <c r="E264" s="231">
        <f t="shared" si="70"/>
        <v>219953.28</v>
      </c>
      <c r="F264" s="232">
        <f t="shared" si="69"/>
        <v>96.712309769899377</v>
      </c>
    </row>
    <row r="265" spans="1:6" ht="12.75" customHeight="1" x14ac:dyDescent="0.2">
      <c r="A265" s="230">
        <v>3811</v>
      </c>
      <c r="B265" s="192" t="s">
        <v>570</v>
      </c>
      <c r="C265" s="34" t="s">
        <v>571</v>
      </c>
      <c r="D265" s="233">
        <v>227430.49</v>
      </c>
      <c r="E265" s="233">
        <v>219953.28</v>
      </c>
      <c r="F265" s="232">
        <f t="shared" si="69"/>
        <v>96.712309769899377</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13568.51</v>
      </c>
      <c r="E268" s="231">
        <f t="shared" si="71"/>
        <v>0</v>
      </c>
      <c r="F268" s="232">
        <f t="shared" ref="F268:F272" si="72">IF(D268&lt;&gt;0,IF(E268/D268&gt;=100,"&gt;&gt;100",E268/D268*100),"-")</f>
        <v>0</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13568.51</v>
      </c>
      <c r="E270" s="233"/>
      <c r="F270" s="232">
        <f t="shared" si="72"/>
        <v>0</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997006.54999999981</v>
      </c>
      <c r="E289" s="231">
        <f t="shared" si="79"/>
        <v>1131638.18</v>
      </c>
      <c r="F289" s="232">
        <f t="shared" si="76"/>
        <v>113.50358530743856</v>
      </c>
    </row>
    <row r="290" spans="1:6" ht="12.75" customHeight="1" x14ac:dyDescent="0.2">
      <c r="A290" s="230" t="s">
        <v>609</v>
      </c>
      <c r="B290" s="192" t="s">
        <v>620</v>
      </c>
      <c r="C290" s="34" t="s">
        <v>621</v>
      </c>
      <c r="D290" s="231">
        <f>IF(D6&gt;=D289,D6-D289,0)</f>
        <v>430012.10000000009</v>
      </c>
      <c r="E290" s="231">
        <f>IF(E6&gt;=E289,E6-E289,0)</f>
        <v>1008821.7200000004</v>
      </c>
      <c r="F290" s="232">
        <f t="shared" si="76"/>
        <v>234.60310070344539</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1433.52</v>
      </c>
      <c r="E292" s="233">
        <v>656593.57999999996</v>
      </c>
      <c r="F292" s="232" t="str">
        <f t="shared" si="76"/>
        <v>&gt;&gt;100</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254832.33</v>
      </c>
      <c r="E294" s="233"/>
      <c r="F294" s="232">
        <f t="shared" si="76"/>
        <v>0</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1875.44</v>
      </c>
      <c r="E298" s="231">
        <f t="shared" si="80"/>
        <v>1228.78</v>
      </c>
      <c r="F298" s="232">
        <f t="shared" ref="F298:F418" si="81">IF(D298&lt;&gt;0,IF(E298/D298&gt;=100,"&gt;&gt;100",E298/D298*100),"-")</f>
        <v>65.519558077037914</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c r="F301" s="232" t="str">
        <f t="shared" si="81"/>
        <v>-</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1875.44</v>
      </c>
      <c r="E311" s="231">
        <f t="shared" si="85"/>
        <v>1228.78</v>
      </c>
      <c r="F311" s="232">
        <f t="shared" si="81"/>
        <v>65.519558077037914</v>
      </c>
    </row>
    <row r="312" spans="1:6" ht="12.75" customHeight="1" x14ac:dyDescent="0.2">
      <c r="A312" s="230">
        <v>721</v>
      </c>
      <c r="B312" s="192" t="s">
        <v>663</v>
      </c>
      <c r="C312" s="34" t="s">
        <v>664</v>
      </c>
      <c r="D312" s="231">
        <f t="shared" ref="D312:E312" si="86">SUM(D313:D316)</f>
        <v>1875.44</v>
      </c>
      <c r="E312" s="231">
        <f t="shared" si="86"/>
        <v>1228.78</v>
      </c>
      <c r="F312" s="232">
        <f t="shared" si="81"/>
        <v>65.519558077037914</v>
      </c>
    </row>
    <row r="313" spans="1:6" ht="12.75" customHeight="1" x14ac:dyDescent="0.2">
      <c r="A313" s="230">
        <v>7211</v>
      </c>
      <c r="B313" s="192" t="s">
        <v>665</v>
      </c>
      <c r="C313" s="34" t="s">
        <v>666</v>
      </c>
      <c r="D313" s="233">
        <v>1779.91</v>
      </c>
      <c r="E313" s="233">
        <v>1228.78</v>
      </c>
      <c r="F313" s="232">
        <f t="shared" si="81"/>
        <v>69.036074857717523</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95.53</v>
      </c>
      <c r="E316" s="233"/>
      <c r="F316" s="232">
        <f t="shared" si="81"/>
        <v>0</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441597.58</v>
      </c>
      <c r="E350" s="231">
        <f t="shared" si="95"/>
        <v>1587537.5099999998</v>
      </c>
      <c r="F350" s="232">
        <f t="shared" si="81"/>
        <v>359.49868882886534</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440194.53</v>
      </c>
      <c r="E363" s="231">
        <f t="shared" si="99"/>
        <v>1581555.7599999998</v>
      </c>
      <c r="F363" s="232">
        <f t="shared" si="81"/>
        <v>359.28564582572153</v>
      </c>
    </row>
    <row r="364" spans="1:6" ht="12.75" customHeight="1" x14ac:dyDescent="0.2">
      <c r="A364" s="230">
        <v>421</v>
      </c>
      <c r="B364" s="192" t="s">
        <v>759</v>
      </c>
      <c r="C364" s="34" t="s">
        <v>760</v>
      </c>
      <c r="D364" s="231">
        <f t="shared" ref="D364:E364" si="100">SUM(D365:D368)</f>
        <v>409033.46</v>
      </c>
      <c r="E364" s="231">
        <f t="shared" si="100"/>
        <v>1427121.5199999998</v>
      </c>
      <c r="F364" s="232">
        <f t="shared" si="81"/>
        <v>348.9009236554877</v>
      </c>
    </row>
    <row r="365" spans="1:6" ht="12.75" customHeight="1" x14ac:dyDescent="0.2">
      <c r="A365" s="230">
        <v>4211</v>
      </c>
      <c r="B365" s="192" t="s">
        <v>665</v>
      </c>
      <c r="C365" s="34" t="s">
        <v>761</v>
      </c>
      <c r="D365" s="233">
        <v>0</v>
      </c>
      <c r="E365" s="233">
        <v>25000</v>
      </c>
      <c r="F365" s="232" t="str">
        <f t="shared" si="81"/>
        <v>-</v>
      </c>
    </row>
    <row r="366" spans="1:6" ht="12.75" customHeight="1" x14ac:dyDescent="0.2">
      <c r="A366" s="230">
        <v>4212</v>
      </c>
      <c r="B366" s="192" t="s">
        <v>667</v>
      </c>
      <c r="C366" s="34" t="s">
        <v>762</v>
      </c>
      <c r="D366" s="233">
        <v>1362.07</v>
      </c>
      <c r="E366" s="233">
        <v>59380.62</v>
      </c>
      <c r="F366" s="232">
        <f t="shared" si="81"/>
        <v>4359.5865117064468</v>
      </c>
    </row>
    <row r="367" spans="1:6" ht="12.75" customHeight="1" x14ac:dyDescent="0.2">
      <c r="A367" s="230">
        <v>4213</v>
      </c>
      <c r="B367" s="192" t="s">
        <v>669</v>
      </c>
      <c r="C367" s="34" t="s">
        <v>763</v>
      </c>
      <c r="D367" s="233">
        <v>192494.23</v>
      </c>
      <c r="E367" s="233">
        <v>1220314.45</v>
      </c>
      <c r="F367" s="232">
        <f t="shared" si="81"/>
        <v>633.94858640697953</v>
      </c>
    </row>
    <row r="368" spans="1:6" ht="12.75" customHeight="1" x14ac:dyDescent="0.2">
      <c r="A368" s="230">
        <v>4214</v>
      </c>
      <c r="B368" s="192" t="s">
        <v>671</v>
      </c>
      <c r="C368" s="34" t="s">
        <v>764</v>
      </c>
      <c r="D368" s="233">
        <v>215177.16</v>
      </c>
      <c r="E368" s="233">
        <v>122426.45</v>
      </c>
      <c r="F368" s="232">
        <f t="shared" si="81"/>
        <v>56.895652865759537</v>
      </c>
    </row>
    <row r="369" spans="1:6" ht="12.75" customHeight="1" x14ac:dyDescent="0.2">
      <c r="A369" s="230">
        <v>422</v>
      </c>
      <c r="B369" s="192" t="s">
        <v>765</v>
      </c>
      <c r="C369" s="34" t="s">
        <v>766</v>
      </c>
      <c r="D369" s="231">
        <f t="shared" ref="D369:E369" si="101">SUM(D370:D377)</f>
        <v>31161.07</v>
      </c>
      <c r="E369" s="231">
        <f t="shared" si="101"/>
        <v>97990.760000000009</v>
      </c>
      <c r="F369" s="232">
        <f t="shared" si="81"/>
        <v>314.46532484282477</v>
      </c>
    </row>
    <row r="370" spans="1:6" ht="12.75" customHeight="1" x14ac:dyDescent="0.2">
      <c r="A370" s="230">
        <v>4221</v>
      </c>
      <c r="B370" s="192" t="s">
        <v>675</v>
      </c>
      <c r="C370" s="34" t="s">
        <v>767</v>
      </c>
      <c r="D370" s="233">
        <v>2433.48</v>
      </c>
      <c r="E370" s="233">
        <v>18808.759999999998</v>
      </c>
      <c r="F370" s="232">
        <f t="shared" si="81"/>
        <v>772.91615299899718</v>
      </c>
    </row>
    <row r="371" spans="1:6" ht="12.75" customHeight="1" x14ac:dyDescent="0.2">
      <c r="A371" s="230">
        <v>4222</v>
      </c>
      <c r="B371" s="192" t="s">
        <v>768</v>
      </c>
      <c r="C371" s="34" t="s">
        <v>769</v>
      </c>
      <c r="D371" s="233">
        <v>0</v>
      </c>
      <c r="E371" s="233">
        <v>1559.4</v>
      </c>
      <c r="F371" s="232" t="str">
        <f t="shared" si="81"/>
        <v>-</v>
      </c>
    </row>
    <row r="372" spans="1:6" ht="12.75" customHeight="1" x14ac:dyDescent="0.2">
      <c r="A372" s="230">
        <v>4223</v>
      </c>
      <c r="B372" s="192" t="s">
        <v>679</v>
      </c>
      <c r="C372" s="34" t="s">
        <v>770</v>
      </c>
      <c r="D372" s="233">
        <v>13609.82</v>
      </c>
      <c r="E372" s="233"/>
      <c r="F372" s="232">
        <f t="shared" si="81"/>
        <v>0</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15117.77</v>
      </c>
      <c r="E376" s="233">
        <v>77622.600000000006</v>
      </c>
      <c r="F376" s="232">
        <f t="shared" si="81"/>
        <v>513.45271161024414</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46986.96</v>
      </c>
      <c r="F378" s="232" t="str">
        <f t="shared" si="81"/>
        <v>-</v>
      </c>
    </row>
    <row r="379" spans="1:6" ht="12.75" customHeight="1" x14ac:dyDescent="0.2">
      <c r="A379" s="230">
        <v>4231</v>
      </c>
      <c r="B379" s="192" t="s">
        <v>693</v>
      </c>
      <c r="C379" s="34" t="s">
        <v>778</v>
      </c>
      <c r="D379" s="233">
        <v>0</v>
      </c>
      <c r="E379" s="233">
        <v>46986.96</v>
      </c>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0</v>
      </c>
      <c r="E391" s="231">
        <f t="shared" si="105"/>
        <v>9456.52</v>
      </c>
      <c r="F391" s="232" t="str">
        <f t="shared" si="81"/>
        <v>-</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0</v>
      </c>
      <c r="E394" s="233">
        <v>9456.52</v>
      </c>
      <c r="F394" s="232" t="str">
        <f t="shared" si="81"/>
        <v>-</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1403.05</v>
      </c>
      <c r="E402" s="231">
        <f t="shared" si="109"/>
        <v>5981.75</v>
      </c>
      <c r="F402" s="232">
        <f t="shared" si="81"/>
        <v>426.339047076013</v>
      </c>
    </row>
    <row r="403" spans="1:6" ht="12.75" customHeight="1" x14ac:dyDescent="0.2">
      <c r="A403" s="230">
        <v>451</v>
      </c>
      <c r="B403" s="192" t="s">
        <v>812</v>
      </c>
      <c r="C403" s="34" t="s">
        <v>813</v>
      </c>
      <c r="D403" s="233">
        <v>1403.05</v>
      </c>
      <c r="E403" s="233">
        <v>5981.75</v>
      </c>
      <c r="F403" s="232">
        <f t="shared" si="81"/>
        <v>426.339047076013</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439722.14</v>
      </c>
      <c r="E408" s="231">
        <f t="shared" si="111"/>
        <v>1586308.7299999997</v>
      </c>
      <c r="F408" s="232">
        <f t="shared" si="81"/>
        <v>360.75252658417418</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0</v>
      </c>
      <c r="E410" s="233">
        <v>515296.97</v>
      </c>
      <c r="F410" s="232" t="str">
        <f t="shared" si="81"/>
        <v>-</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1428894.0899999999</v>
      </c>
      <c r="E412" s="231">
        <f>E6+E298</f>
        <v>2141688.6800000002</v>
      </c>
      <c r="F412" s="232">
        <f t="shared" si="81"/>
        <v>149.88435427009153</v>
      </c>
    </row>
    <row r="413" spans="1:6" ht="12.75" customHeight="1" x14ac:dyDescent="0.2">
      <c r="A413" s="230" t="s">
        <v>609</v>
      </c>
      <c r="B413" s="192" t="s">
        <v>832</v>
      </c>
      <c r="C413" s="34" t="s">
        <v>833</v>
      </c>
      <c r="D413" s="231">
        <f t="shared" ref="D413:E413" si="112">D289+D350</f>
        <v>1438604.13</v>
      </c>
      <c r="E413" s="231">
        <f t="shared" si="112"/>
        <v>2719175.6899999995</v>
      </c>
      <c r="F413" s="232">
        <f t="shared" si="81"/>
        <v>189.01486748825056</v>
      </c>
    </row>
    <row r="414" spans="1:6" ht="12.75" customHeight="1" x14ac:dyDescent="0.2">
      <c r="A414" s="230" t="s">
        <v>609</v>
      </c>
      <c r="B414" s="192" t="s">
        <v>834</v>
      </c>
      <c r="C414" s="34" t="s">
        <v>835</v>
      </c>
      <c r="D414" s="231">
        <f t="shared" ref="D414:E414" si="113">IF(D412&gt;=D413,D412-D413,0)</f>
        <v>0</v>
      </c>
      <c r="E414" s="231">
        <f t="shared" si="113"/>
        <v>0</v>
      </c>
      <c r="F414" s="232" t="str">
        <f t="shared" si="81"/>
        <v>-</v>
      </c>
    </row>
    <row r="415" spans="1:6" ht="12.75" customHeight="1" x14ac:dyDescent="0.2">
      <c r="A415" s="230" t="s">
        <v>609</v>
      </c>
      <c r="B415" s="192" t="s">
        <v>836</v>
      </c>
      <c r="C415" s="34" t="s">
        <v>837</v>
      </c>
      <c r="D415" s="231">
        <f t="shared" ref="D415:E415" si="114">IF(D413&gt;=D412,D413-D412,0)</f>
        <v>9710.0400000000373</v>
      </c>
      <c r="E415" s="231">
        <f t="shared" si="114"/>
        <v>577487.00999999931</v>
      </c>
      <c r="F415" s="232">
        <f t="shared" si="81"/>
        <v>5947.3185486362272</v>
      </c>
    </row>
    <row r="416" spans="1:6" ht="12.75" customHeight="1" x14ac:dyDescent="0.2">
      <c r="A416" s="240" t="s">
        <v>838</v>
      </c>
      <c r="B416" s="234" t="s">
        <v>839</v>
      </c>
      <c r="C416" s="241" t="s">
        <v>840</v>
      </c>
      <c r="D416" s="231">
        <f t="shared" ref="D416:E416" si="115">IF(D292-D293+D409-D410&gt;=0,D292-D293+D409-D410,0)</f>
        <v>1433.52</v>
      </c>
      <c r="E416" s="231">
        <f t="shared" si="115"/>
        <v>141296.60999999999</v>
      </c>
      <c r="F416" s="232">
        <f t="shared" si="81"/>
        <v>9856.6193705005862</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254832.33</v>
      </c>
      <c r="E418" s="242">
        <f t="shared" si="117"/>
        <v>0</v>
      </c>
      <c r="F418" s="238">
        <f t="shared" si="81"/>
        <v>0</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1403.05</v>
      </c>
      <c r="E420" s="231">
        <f t="shared" si="118"/>
        <v>457165.91</v>
      </c>
      <c r="F420" s="232" t="str">
        <f t="shared" ref="F420:F647" si="119">IF(D420&lt;&gt;0,IF(E420/D420&gt;=100,"&gt;&gt;100",E420/D420*100),"-")</f>
        <v>&gt;&gt;100</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1403.05</v>
      </c>
      <c r="E484" s="231">
        <f t="shared" si="137"/>
        <v>457165.91</v>
      </c>
      <c r="F484" s="232" t="str">
        <f t="shared" si="119"/>
        <v>&gt;&gt;100</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457165.91</v>
      </c>
      <c r="F495" s="232" t="str">
        <f t="shared" si="119"/>
        <v>-</v>
      </c>
    </row>
    <row r="496" spans="1:6" ht="12.75" customHeight="1" x14ac:dyDescent="0.2">
      <c r="A496" s="230">
        <v>8443</v>
      </c>
      <c r="B496" s="192" t="s">
        <v>999</v>
      </c>
      <c r="C496" s="34" t="s">
        <v>1000</v>
      </c>
      <c r="D496" s="233">
        <v>0</v>
      </c>
      <c r="E496" s="233">
        <v>457165.91</v>
      </c>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1403.05</v>
      </c>
      <c r="E502" s="231">
        <f t="shared" si="141"/>
        <v>0</v>
      </c>
      <c r="F502" s="232">
        <f t="shared" si="119"/>
        <v>0</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1403.05</v>
      </c>
      <c r="E504" s="233"/>
      <c r="F504" s="232">
        <f t="shared" si="119"/>
        <v>0</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33783.509999999995</v>
      </c>
      <c r="E528" s="231">
        <f t="shared" si="148"/>
        <v>19588.920000000002</v>
      </c>
      <c r="F528" s="232">
        <f t="shared" si="119"/>
        <v>57.983673099686818</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33783.509999999995</v>
      </c>
      <c r="E593" s="231">
        <f t="shared" si="167"/>
        <v>19588.920000000002</v>
      </c>
      <c r="F593" s="232">
        <f t="shared" si="119"/>
        <v>57.983673099686818</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19048.580000000002</v>
      </c>
      <c r="F605" s="232" t="str">
        <f t="shared" si="119"/>
        <v>-</v>
      </c>
    </row>
    <row r="606" spans="1:6" ht="24" x14ac:dyDescent="0.2">
      <c r="A606" s="230">
        <v>5443</v>
      </c>
      <c r="B606" s="192" t="s">
        <v>1210</v>
      </c>
      <c r="C606" s="34" t="s">
        <v>1211</v>
      </c>
      <c r="D606" s="233">
        <v>0</v>
      </c>
      <c r="E606" s="233">
        <v>19048.580000000002</v>
      </c>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796.34</v>
      </c>
      <c r="E612" s="231">
        <f t="shared" si="172"/>
        <v>540.34</v>
      </c>
      <c r="F612" s="232">
        <f t="shared" si="119"/>
        <v>67.852927141673163</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796.34</v>
      </c>
      <c r="E614" s="233">
        <v>540.34</v>
      </c>
      <c r="F614" s="232">
        <f t="shared" si="119"/>
        <v>67.852927141673163</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32987.17</v>
      </c>
      <c r="E617" s="231">
        <f t="shared" si="173"/>
        <v>0</v>
      </c>
      <c r="F617" s="232">
        <f t="shared" si="119"/>
        <v>0</v>
      </c>
    </row>
    <row r="618" spans="1:6" ht="12.75" customHeight="1" x14ac:dyDescent="0.2">
      <c r="A618" s="230">
        <v>5471</v>
      </c>
      <c r="B618" s="192" t="s">
        <v>1234</v>
      </c>
      <c r="C618" s="34" t="s">
        <v>1235</v>
      </c>
      <c r="D618" s="233">
        <v>32987.17</v>
      </c>
      <c r="E618" s="233"/>
      <c r="F618" s="232">
        <f t="shared" si="119"/>
        <v>0</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437576.99</v>
      </c>
      <c r="F635" s="232" t="str">
        <f t="shared" si="119"/>
        <v>-</v>
      </c>
    </row>
    <row r="636" spans="1:6" ht="12.75" customHeight="1" x14ac:dyDescent="0.2">
      <c r="A636" s="230" t="s">
        <v>609</v>
      </c>
      <c r="B636" s="192" t="s">
        <v>1270</v>
      </c>
      <c r="C636" s="34" t="s">
        <v>1271</v>
      </c>
      <c r="D636" s="231">
        <f t="shared" ref="D636:E636" si="179">IF(D528-D420&gt;=0,D528-D420,0)</f>
        <v>32380.459999999995</v>
      </c>
      <c r="E636" s="231">
        <f t="shared" si="179"/>
        <v>0</v>
      </c>
      <c r="F636" s="232">
        <f t="shared" si="119"/>
        <v>0</v>
      </c>
    </row>
    <row r="637" spans="1:6" ht="12.75" customHeight="1" x14ac:dyDescent="0.2">
      <c r="A637" s="230">
        <v>92213</v>
      </c>
      <c r="B637" s="192" t="s">
        <v>1272</v>
      </c>
      <c r="C637" s="34" t="s">
        <v>1273</v>
      </c>
      <c r="D637" s="233">
        <v>0</v>
      </c>
      <c r="E637" s="233">
        <v>540.35</v>
      </c>
      <c r="F637" s="232" t="str">
        <f t="shared" si="119"/>
        <v>-</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1430297.14</v>
      </c>
      <c r="E639" s="231">
        <f t="shared" si="180"/>
        <v>2598854.5900000003</v>
      </c>
      <c r="F639" s="232">
        <f t="shared" si="119"/>
        <v>181.70032766757828</v>
      </c>
    </row>
    <row r="640" spans="1:6" ht="12.75" customHeight="1" x14ac:dyDescent="0.2">
      <c r="A640" s="230" t="s">
        <v>609</v>
      </c>
      <c r="B640" s="192" t="s">
        <v>1278</v>
      </c>
      <c r="C640" s="34" t="s">
        <v>1279</v>
      </c>
      <c r="D640" s="231">
        <f t="shared" ref="D640:E640" si="181">D413+D528</f>
        <v>1472387.64</v>
      </c>
      <c r="E640" s="231">
        <f t="shared" si="181"/>
        <v>2738764.6099999994</v>
      </c>
      <c r="F640" s="232">
        <f t="shared" si="119"/>
        <v>186.00839450132844</v>
      </c>
    </row>
    <row r="641" spans="1:6" ht="12.75" customHeight="1" x14ac:dyDescent="0.2">
      <c r="A641" s="230" t="s">
        <v>609</v>
      </c>
      <c r="B641" s="192" t="s">
        <v>1280</v>
      </c>
      <c r="C641" s="34" t="s">
        <v>1281</v>
      </c>
      <c r="D641" s="231">
        <f t="shared" ref="D641:E641" si="182">IF(D639&gt;=D640,D639-D640,0)</f>
        <v>0</v>
      </c>
      <c r="E641" s="231">
        <f t="shared" si="182"/>
        <v>0</v>
      </c>
      <c r="F641" s="232" t="str">
        <f t="shared" si="119"/>
        <v>-</v>
      </c>
    </row>
    <row r="642" spans="1:6" ht="12.75" customHeight="1" x14ac:dyDescent="0.2">
      <c r="A642" s="230" t="s">
        <v>609</v>
      </c>
      <c r="B642" s="192" t="s">
        <v>1282</v>
      </c>
      <c r="C642" s="34" t="s">
        <v>1283</v>
      </c>
      <c r="D642" s="231">
        <f t="shared" ref="D642:E642" si="183">IF(D640&gt;=D639,D640-D639,0)</f>
        <v>42090.5</v>
      </c>
      <c r="E642" s="231">
        <f t="shared" si="183"/>
        <v>139910.01999999909</v>
      </c>
      <c r="F642" s="232">
        <f t="shared" si="119"/>
        <v>332.40284624796351</v>
      </c>
    </row>
    <row r="643" spans="1:6" ht="24" x14ac:dyDescent="0.2">
      <c r="A643" s="240" t="s">
        <v>1284</v>
      </c>
      <c r="B643" s="192" t="s">
        <v>1285</v>
      </c>
      <c r="C643" s="241" t="s">
        <v>1284</v>
      </c>
      <c r="D643" s="231">
        <f t="shared" ref="D643:E643" si="184">IF(D416-D417+D637-D638&gt;=0,D416-D417+D637-D638,0)</f>
        <v>1433.52</v>
      </c>
      <c r="E643" s="231">
        <f t="shared" si="184"/>
        <v>141836.96</v>
      </c>
      <c r="F643" s="232">
        <f t="shared" si="119"/>
        <v>9894.3132987331883</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0</v>
      </c>
      <c r="E645" s="231">
        <f t="shared" si="186"/>
        <v>1926.9400000009045</v>
      </c>
      <c r="F645" s="232" t="str">
        <f t="shared" si="119"/>
        <v>-</v>
      </c>
    </row>
    <row r="646" spans="1:6" ht="24" x14ac:dyDescent="0.2">
      <c r="A646" s="230" t="s">
        <v>609</v>
      </c>
      <c r="B646" s="192" t="s">
        <v>1290</v>
      </c>
      <c r="C646" s="34" t="s">
        <v>1291</v>
      </c>
      <c r="D646" s="231">
        <f t="shared" ref="D646:E646" si="187">IF(D642+D644-D641-D643&gt;=0,D642+D644-D641-D643,0)</f>
        <v>40656.980000000003</v>
      </c>
      <c r="E646" s="231">
        <f t="shared" si="187"/>
        <v>0</v>
      </c>
      <c r="F646" s="232">
        <f t="shared" si="119"/>
        <v>0</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35762.06</v>
      </c>
      <c r="E649" s="233">
        <v>237259.83</v>
      </c>
      <c r="F649" s="232">
        <f t="shared" ref="F649:F724" si="188">IF(D649&lt;&gt;0,IF(E649/D649&gt;=100,"&gt;&gt;100",E649/D649*100),"-")</f>
        <v>663.4400535092218</v>
      </c>
    </row>
    <row r="650" spans="1:6" ht="12.75" customHeight="1" x14ac:dyDescent="0.2">
      <c r="A650" s="230" t="s">
        <v>1297</v>
      </c>
      <c r="B650" s="192" t="s">
        <v>1298</v>
      </c>
      <c r="C650" s="34" t="s">
        <v>1297</v>
      </c>
      <c r="D650" s="233">
        <v>1470168.05</v>
      </c>
      <c r="E650" s="233">
        <v>2680103.4</v>
      </c>
      <c r="F650" s="232">
        <f t="shared" si="188"/>
        <v>182.29911879801767</v>
      </c>
    </row>
    <row r="651" spans="1:6" ht="12.75" customHeight="1" x14ac:dyDescent="0.2">
      <c r="A651" s="230" t="s">
        <v>1299</v>
      </c>
      <c r="B651" s="192" t="s">
        <v>1300</v>
      </c>
      <c r="C651" s="34" t="s">
        <v>1299</v>
      </c>
      <c r="D651" s="233">
        <v>1436633.58</v>
      </c>
      <c r="E651" s="233">
        <v>2886897.12</v>
      </c>
      <c r="F651" s="232">
        <f t="shared" si="188"/>
        <v>200.94874296339364</v>
      </c>
    </row>
    <row r="652" spans="1:6" ht="24" x14ac:dyDescent="0.2">
      <c r="A652" s="230">
        <v>11</v>
      </c>
      <c r="B652" s="192" t="s">
        <v>1301</v>
      </c>
      <c r="C652" s="34" t="s">
        <v>1302</v>
      </c>
      <c r="D652" s="231">
        <f t="shared" ref="D652:E652" si="189">+D649+D650-D651</f>
        <v>69296.530000000028</v>
      </c>
      <c r="E652" s="231">
        <f t="shared" si="189"/>
        <v>30466.10999999987</v>
      </c>
      <c r="F652" s="232">
        <f t="shared" si="188"/>
        <v>43.964842106812355</v>
      </c>
    </row>
    <row r="653" spans="1:6" ht="24" x14ac:dyDescent="0.2">
      <c r="A653" s="230" t="s">
        <v>609</v>
      </c>
      <c r="B653" s="192" t="s">
        <v>1303</v>
      </c>
      <c r="C653" s="34" t="s">
        <v>1304</v>
      </c>
      <c r="D653" s="243">
        <v>11</v>
      </c>
      <c r="E653" s="243">
        <v>11</v>
      </c>
      <c r="F653" s="232">
        <f t="shared" si="188"/>
        <v>100</v>
      </c>
    </row>
    <row r="654" spans="1:6" ht="24" x14ac:dyDescent="0.2">
      <c r="A654" s="230" t="s">
        <v>609</v>
      </c>
      <c r="B654" s="192" t="s">
        <v>1305</v>
      </c>
      <c r="C654" s="34" t="s">
        <v>1306</v>
      </c>
      <c r="D654" s="243">
        <v>0</v>
      </c>
      <c r="E654" s="243"/>
      <c r="F654" s="232" t="str">
        <f t="shared" si="188"/>
        <v>-</v>
      </c>
    </row>
    <row r="655" spans="1:6" ht="12.75" customHeight="1" x14ac:dyDescent="0.2">
      <c r="A655" s="230" t="s">
        <v>609</v>
      </c>
      <c r="B655" s="192" t="s">
        <v>1307</v>
      </c>
      <c r="C655" s="34" t="s">
        <v>1308</v>
      </c>
      <c r="D655" s="243">
        <v>10</v>
      </c>
      <c r="E655" s="243">
        <v>10</v>
      </c>
      <c r="F655" s="232">
        <f t="shared" si="188"/>
        <v>100</v>
      </c>
    </row>
    <row r="656" spans="1:6" ht="12.75" customHeight="1" x14ac:dyDescent="0.2">
      <c r="A656" s="230" t="s">
        <v>609</v>
      </c>
      <c r="B656" s="192" t="s">
        <v>1309</v>
      </c>
      <c r="C656" s="34" t="s">
        <v>1310</v>
      </c>
      <c r="D656" s="243">
        <v>0</v>
      </c>
      <c r="E656" s="243"/>
      <c r="F656" s="232" t="str">
        <f t="shared" si="188"/>
        <v>-</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303.99</v>
      </c>
      <c r="E660" s="233">
        <v>78.900000000000006</v>
      </c>
      <c r="F660" s="232">
        <f t="shared" si="188"/>
        <v>25.954801144774496</v>
      </c>
    </row>
    <row r="661" spans="1:6" ht="12.75" customHeight="1" x14ac:dyDescent="0.2">
      <c r="A661" s="230">
        <v>63311</v>
      </c>
      <c r="B661" s="192" t="s">
        <v>1320</v>
      </c>
      <c r="C661" s="34" t="s">
        <v>1321</v>
      </c>
      <c r="D661" s="233">
        <v>555426.48</v>
      </c>
      <c r="E661" s="233">
        <v>517161.03</v>
      </c>
      <c r="F661" s="232">
        <f t="shared" si="188"/>
        <v>93.110618348624655</v>
      </c>
    </row>
    <row r="662" spans="1:6" ht="12.75" customHeight="1" x14ac:dyDescent="0.2">
      <c r="A662" s="230">
        <v>63312</v>
      </c>
      <c r="B662" s="192" t="s">
        <v>1322</v>
      </c>
      <c r="C662" s="34" t="s">
        <v>1323</v>
      </c>
      <c r="D662" s="233">
        <v>0</v>
      </c>
      <c r="E662" s="233">
        <v>10000</v>
      </c>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v>466935.74</v>
      </c>
      <c r="F665" s="232" t="str">
        <f t="shared" si="188"/>
        <v>-</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0</v>
      </c>
      <c r="E669" s="233"/>
      <c r="F669" s="232" t="str">
        <f t="shared" si="188"/>
        <v>-</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v>97506.6</v>
      </c>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v>398.17</v>
      </c>
      <c r="F717" s="232" t="str">
        <f t="shared" si="188"/>
        <v>-</v>
      </c>
    </row>
    <row r="718" spans="1:6" ht="12.75" customHeight="1" x14ac:dyDescent="0.2">
      <c r="A718" s="230">
        <v>32121</v>
      </c>
      <c r="B718" s="192" t="s">
        <v>1416</v>
      </c>
      <c r="C718" s="34" t="s">
        <v>1417</v>
      </c>
      <c r="D718" s="233">
        <v>4853.41</v>
      </c>
      <c r="E718" s="233">
        <v>3774.44</v>
      </c>
      <c r="F718" s="232">
        <f t="shared" si="188"/>
        <v>77.768826453977724</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0</v>
      </c>
      <c r="E720" s="233"/>
      <c r="F720" s="232" t="str">
        <f t="shared" si="188"/>
        <v>-</v>
      </c>
    </row>
    <row r="721" spans="1:6" ht="12.75" customHeight="1" x14ac:dyDescent="0.2">
      <c r="A721" s="230" t="s">
        <v>1422</v>
      </c>
      <c r="B721" s="192" t="s">
        <v>1423</v>
      </c>
      <c r="C721" s="34" t="s">
        <v>1422</v>
      </c>
      <c r="D721" s="233">
        <v>172.54</v>
      </c>
      <c r="E721" s="233">
        <v>3515.93</v>
      </c>
      <c r="F721" s="232">
        <f t="shared" si="188"/>
        <v>2037.7477686333602</v>
      </c>
    </row>
    <row r="722" spans="1:6" ht="12.75" customHeight="1" x14ac:dyDescent="0.2">
      <c r="A722" s="230" t="s">
        <v>1424</v>
      </c>
      <c r="B722" s="192" t="s">
        <v>1425</v>
      </c>
      <c r="C722" s="34" t="s">
        <v>1424</v>
      </c>
      <c r="D722" s="233">
        <v>7003.41</v>
      </c>
      <c r="E722" s="233">
        <v>14506.8</v>
      </c>
      <c r="F722" s="232">
        <f t="shared" si="188"/>
        <v>207.13909367008355</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1354.52</v>
      </c>
      <c r="E725" s="233">
        <v>1355.51</v>
      </c>
      <c r="F725" s="232">
        <f t="shared" ref="F725:F979" si="190">IF(D725&lt;&gt;0,IF(E725/D725&gt;=100,"&gt;&gt;100",E725/D725*100),"-")</f>
        <v>100.0730886217996</v>
      </c>
    </row>
    <row r="726" spans="1:6" ht="12.75" customHeight="1" x14ac:dyDescent="0.2">
      <c r="A726" s="230" t="s">
        <v>1432</v>
      </c>
      <c r="B726" s="192" t="s">
        <v>1433</v>
      </c>
      <c r="C726" s="34" t="s">
        <v>1432</v>
      </c>
      <c r="D726" s="233">
        <v>3176.58</v>
      </c>
      <c r="E726" s="233">
        <v>3335.26</v>
      </c>
      <c r="F726" s="232">
        <f t="shared" si="190"/>
        <v>104.99530942082367</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v>3058.79</v>
      </c>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1592.13</v>
      </c>
      <c r="E762" s="233">
        <v>2651.58</v>
      </c>
      <c r="F762" s="232">
        <f t="shared" si="190"/>
        <v>166.54293305194926</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0</v>
      </c>
      <c r="E816" s="233">
        <v>13354.66</v>
      </c>
      <c r="F816" s="232" t="str">
        <f t="shared" si="190"/>
        <v>-</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24288.27</v>
      </c>
      <c r="E819" s="233">
        <v>21481.599999999999</v>
      </c>
      <c r="F819" s="232">
        <f t="shared" si="190"/>
        <v>88.444339592733428</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21899.26</v>
      </c>
      <c r="E821" s="233">
        <v>20607.53</v>
      </c>
      <c r="F821" s="232">
        <f t="shared" si="190"/>
        <v>94.101490187339664</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17053.59</v>
      </c>
      <c r="E823" s="233">
        <v>4981.16</v>
      </c>
      <c r="F823" s="232">
        <f t="shared" si="190"/>
        <v>29.208864526472141</v>
      </c>
    </row>
    <row r="824" spans="1:6" ht="12.75" customHeight="1" x14ac:dyDescent="0.2">
      <c r="A824" s="230">
        <v>37221</v>
      </c>
      <c r="B824" s="192" t="s">
        <v>1628</v>
      </c>
      <c r="C824" s="34" t="s">
        <v>1629</v>
      </c>
      <c r="D824" s="233">
        <v>7451.16</v>
      </c>
      <c r="E824" s="233">
        <v>10329.4</v>
      </c>
      <c r="F824" s="232">
        <f t="shared" si="190"/>
        <v>138.62807938629689</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35835.160000000003</v>
      </c>
      <c r="E826" s="233">
        <v>16464.099999999999</v>
      </c>
      <c r="F826" s="232">
        <f t="shared" si="190"/>
        <v>45.94398350670123</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40446.36</v>
      </c>
      <c r="E828" s="233">
        <v>43837.82</v>
      </c>
      <c r="F828" s="232">
        <f t="shared" si="190"/>
        <v>108.38508088243293</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v>457165.91</v>
      </c>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1403.05</v>
      </c>
      <c r="E898" s="233"/>
      <c r="F898" s="232">
        <f t="shared" si="190"/>
        <v>0</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v>19048.580000000002</v>
      </c>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v>540.34</v>
      </c>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32987.17</v>
      </c>
      <c r="E968" s="233"/>
      <c r="F968" s="232">
        <f t="shared" si="190"/>
        <v>0</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3" workbookViewId="0">
      <selection activeCell="D52" sqref="D52"/>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v>88560.8</v>
      </c>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3087358.4</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1040718.26</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242956.34</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444355.78</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6235.12</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v>49699.08</v>
      </c>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131056.28</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166415.66</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1588933.89</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457706.25</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v>457706.25</v>
      </c>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2718372.1099999994</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1081152.9499999997</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242956.34</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471968.23</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4535.4399999999996</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v>49699.08</v>
      </c>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134347.45000000001</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177646.41</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1617630.24</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19588.919999999998</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v>19588.919999999998</v>
      </c>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457547.09000000032</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26551.95</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11854.82</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v>0</v>
      </c>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v>0</v>
      </c>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497.03</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v>497.03</v>
      </c>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v>0</v>
      </c>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1166.1600000000001</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v>1166.1600000000001</v>
      </c>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10191.629999999999</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v>6690.39</v>
      </c>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v>40.28</v>
      </c>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v>311.99</v>
      </c>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v>3148.97</v>
      </c>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5172.84</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v>995.41</v>
      </c>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v>4177.43</v>
      </c>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9524.2900000000009</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v>9524.2900000000009</v>
      </c>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430995.13999999996</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2402.1</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0</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v>428593.04</v>
      </c>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300"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7</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36276</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7</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Provjera</v>
      </c>
      <c r="C213" s="195" t="s">
        <v>3219</v>
      </c>
      <c r="D213" s="74"/>
      <c r="E213" s="252">
        <f t="shared" si="20"/>
        <v>0</v>
      </c>
      <c r="F213" s="252">
        <f t="shared" ref="F213:F274" si="21">MAX(L213:O213)</f>
        <v>1</v>
      </c>
      <c r="G213" s="252"/>
      <c r="H213" s="252"/>
      <c r="I213" s="252"/>
      <c r="J213" s="252"/>
      <c r="K213" s="252"/>
      <c r="L213" s="252">
        <f>IF(AND('PR-RAS'!D24&gt;0,'PR-RAS'!D658=0),1,0)</f>
        <v>1</v>
      </c>
      <c r="M213" s="252">
        <f>IF(AND('PR-RAS'!E24&gt;0,'PR-RAS'!E658=0),1,0)</f>
        <v>1</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1</v>
      </c>
      <c r="M216" s="252">
        <f>IF(AND('PR-RAS'!E117&gt;0,SUM('PR-RAS'!E710:'PR-RAS'!E712)=0),1,0)</f>
        <v>1</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0</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1</v>
      </c>
      <c r="M218" s="252">
        <f>IF(AND('PR-RAS'!E183&gt;0,'PR-RAS'!E720=0),1,0)</f>
        <v>1</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Provjera</v>
      </c>
      <c r="C268" s="195" t="s">
        <v>3274</v>
      </c>
      <c r="D268" s="74"/>
      <c r="E268" s="252">
        <f t="shared" si="20"/>
        <v>0</v>
      </c>
      <c r="F268" s="252">
        <f t="shared" si="21"/>
        <v>1</v>
      </c>
      <c r="G268" s="252"/>
      <c r="H268" s="252"/>
      <c r="I268" s="252"/>
      <c r="J268" s="252"/>
      <c r="K268" s="252"/>
      <c r="L268" s="252">
        <f>IF(AND('PR-RAS'!D614&gt;0,'PR-RAS'!D966=0),1,0)</f>
        <v>1</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Blanka Šimunac</cp:lastModifiedBy>
  <cp:revision/>
  <dcterms:created xsi:type="dcterms:W3CDTF">2022-04-01T05:14:30Z</dcterms:created>
  <dcterms:modified xsi:type="dcterms:W3CDTF">2023-10-05T06:27:25Z</dcterms:modified>
  <cp:category/>
  <cp:contentStatus/>
</cp:coreProperties>
</file>